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5345" windowHeight="4575"/>
  </bookViews>
  <sheets>
    <sheet name="BVMT " sheetId="4" r:id="rId1"/>
    <sheet name="Sheet1" sheetId="1" r:id="rId2"/>
  </sheets>
  <definedNames>
    <definedName name="_xlnm._FilterDatabase" localSheetId="0" hidden="1">'BVMT '!$A$5:$DI$662</definedName>
    <definedName name="_xlnm.Print_Titles" localSheetId="0">'BVMT '!$3:$4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Z646" i="4" l="1"/>
  <c r="BA646" i="4"/>
  <c r="BB646" i="4"/>
  <c r="AZ645" i="4"/>
  <c r="BA645" i="4"/>
  <c r="BB645" i="4"/>
  <c r="AZ644" i="4"/>
  <c r="BA644" i="4"/>
  <c r="BB644" i="4"/>
  <c r="AZ643" i="4"/>
  <c r="BA643" i="4"/>
  <c r="BB643" i="4"/>
  <c r="BA642" i="4"/>
  <c r="BB642" i="4"/>
  <c r="AZ642" i="4"/>
  <c r="AY646" i="4"/>
  <c r="AY645" i="4"/>
  <c r="AY644" i="4"/>
  <c r="AY643" i="4"/>
  <c r="AY642" i="4"/>
  <c r="AZ661" i="4" l="1"/>
  <c r="BA661" i="4"/>
  <c r="BB661" i="4"/>
  <c r="AY661" i="4"/>
  <c r="N642" i="4" l="1"/>
  <c r="P642" i="4"/>
  <c r="Q642" i="4"/>
  <c r="R642" i="4"/>
  <c r="S642" i="4"/>
  <c r="T642" i="4"/>
  <c r="U642" i="4"/>
  <c r="V642" i="4"/>
  <c r="W642" i="4"/>
  <c r="X642" i="4"/>
  <c r="Y642" i="4"/>
  <c r="Z642" i="4"/>
  <c r="N643" i="4"/>
  <c r="P643" i="4"/>
  <c r="Q643" i="4"/>
  <c r="R643" i="4"/>
  <c r="S643" i="4"/>
  <c r="T643" i="4"/>
  <c r="U643" i="4"/>
  <c r="V643" i="4"/>
  <c r="W643" i="4"/>
  <c r="X643" i="4"/>
  <c r="Y643" i="4"/>
  <c r="Z643" i="4"/>
  <c r="N644" i="4"/>
  <c r="P644" i="4"/>
  <c r="Q644" i="4"/>
  <c r="R644" i="4"/>
  <c r="S644" i="4"/>
  <c r="T644" i="4"/>
  <c r="U644" i="4"/>
  <c r="V644" i="4"/>
  <c r="W644" i="4"/>
  <c r="X644" i="4"/>
  <c r="Y644" i="4"/>
  <c r="Z644" i="4"/>
  <c r="N645" i="4"/>
  <c r="P645" i="4"/>
  <c r="Q645" i="4"/>
  <c r="R645" i="4"/>
  <c r="S645" i="4"/>
  <c r="T645" i="4"/>
  <c r="U645" i="4"/>
  <c r="V645" i="4"/>
  <c r="W645" i="4"/>
  <c r="X645" i="4"/>
  <c r="Y645" i="4"/>
  <c r="Z645" i="4"/>
  <c r="N646" i="4"/>
  <c r="P646" i="4"/>
  <c r="Q646" i="4"/>
  <c r="R646" i="4"/>
  <c r="S646" i="4"/>
  <c r="T646" i="4"/>
  <c r="U646" i="4"/>
  <c r="V646" i="4"/>
  <c r="W646" i="4"/>
  <c r="X646" i="4"/>
  <c r="Y646" i="4"/>
  <c r="Z646" i="4"/>
  <c r="BB662" i="4"/>
  <c r="BB660" i="4"/>
  <c r="BB659" i="4"/>
  <c r="BB658" i="4"/>
  <c r="BB657" i="4"/>
  <c r="BB656" i="4"/>
  <c r="BB655" i="4"/>
  <c r="BB654" i="4"/>
  <c r="BB653" i="4"/>
  <c r="BB652" i="4"/>
  <c r="BB651" i="4"/>
  <c r="BB650" i="4"/>
  <c r="BB649" i="4"/>
  <c r="BB648" i="4"/>
  <c r="BB647" i="4"/>
  <c r="AZ662" i="4"/>
  <c r="AZ660" i="4"/>
  <c r="AZ659" i="4"/>
  <c r="AZ658" i="4"/>
  <c r="AZ657" i="4"/>
  <c r="AZ656" i="4"/>
  <c r="AZ655" i="4"/>
  <c r="AZ654" i="4"/>
  <c r="AZ653" i="4"/>
  <c r="AZ652" i="4"/>
  <c r="AZ651" i="4"/>
  <c r="AZ650" i="4"/>
  <c r="AZ649" i="4"/>
  <c r="AZ648" i="4"/>
  <c r="AZ647" i="4"/>
  <c r="BA662" i="4"/>
  <c r="BA647" i="4"/>
  <c r="BA648" i="4"/>
  <c r="BA649" i="4"/>
  <c r="BA650" i="4"/>
  <c r="BA651" i="4"/>
  <c r="BA652" i="4"/>
  <c r="BA653" i="4"/>
  <c r="BA654" i="4"/>
  <c r="BA655" i="4"/>
  <c r="BA656" i="4"/>
  <c r="BA657" i="4"/>
  <c r="BA658" i="4"/>
  <c r="BA659" i="4"/>
  <c r="BA660" i="4"/>
  <c r="AY662" i="4"/>
  <c r="AY660" i="4"/>
  <c r="AY659" i="4"/>
  <c r="AY658" i="4"/>
  <c r="AY657" i="4"/>
  <c r="AA165" i="4"/>
  <c r="CY165" i="4"/>
  <c r="CZ165" i="4" s="1"/>
  <c r="DA165" i="4"/>
  <c r="DB165" i="4" s="1"/>
  <c r="DC165" i="4"/>
  <c r="DD165" i="4" s="1"/>
  <c r="DE165" i="4"/>
  <c r="DF165" i="4" s="1"/>
  <c r="AA166" i="4"/>
  <c r="CY166" i="4"/>
  <c r="CZ166" i="4" s="1"/>
  <c r="DA166" i="4"/>
  <c r="DB166" i="4" s="1"/>
  <c r="DC166" i="4"/>
  <c r="DD166" i="4" s="1"/>
  <c r="DE166" i="4"/>
  <c r="DF166" i="4" s="1"/>
  <c r="AY656" i="4"/>
  <c r="AY655" i="4"/>
  <c r="AY654" i="4"/>
  <c r="AY653" i="4"/>
  <c r="AY652" i="4"/>
  <c r="AY650" i="4"/>
  <c r="AY651" i="4"/>
  <c r="AY649" i="4"/>
  <c r="AY648" i="4"/>
  <c r="AY647" i="4"/>
  <c r="AY641" i="4" l="1"/>
  <c r="BB641" i="4"/>
  <c r="AZ641" i="4"/>
  <c r="DG166" i="4"/>
  <c r="DH166" i="4" s="1"/>
  <c r="DG165" i="4"/>
  <c r="DH165" i="4" s="1"/>
  <c r="BI661" i="4"/>
  <c r="BH661" i="4"/>
  <c r="BG661" i="4"/>
  <c r="BF661" i="4"/>
  <c r="BE661" i="4"/>
  <c r="BD661" i="4"/>
  <c r="BC661" i="4"/>
  <c r="AX661" i="4"/>
  <c r="AV661" i="4"/>
  <c r="AU661" i="4"/>
  <c r="AN661" i="4"/>
  <c r="AK661" i="4"/>
  <c r="BI660" i="4"/>
  <c r="BH660" i="4"/>
  <c r="BG660" i="4"/>
  <c r="BF660" i="4"/>
  <c r="BE660" i="4"/>
  <c r="BD660" i="4"/>
  <c r="BC660" i="4"/>
  <c r="AX660" i="4"/>
  <c r="AW660" i="4"/>
  <c r="AV660" i="4"/>
  <c r="AU660" i="4"/>
  <c r="AQ660" i="4"/>
  <c r="AP660" i="4"/>
  <c r="AO660" i="4"/>
  <c r="AK660" i="4"/>
  <c r="BI659" i="4"/>
  <c r="BH659" i="4"/>
  <c r="BG659" i="4"/>
  <c r="BF659" i="4"/>
  <c r="BE659" i="4"/>
  <c r="BD659" i="4"/>
  <c r="BC659" i="4"/>
  <c r="AX659" i="4"/>
  <c r="AW659" i="4"/>
  <c r="AV659" i="4"/>
  <c r="AU659" i="4"/>
  <c r="AS659" i="4"/>
  <c r="AQ659" i="4"/>
  <c r="BI658" i="4"/>
  <c r="BH658" i="4"/>
  <c r="BG658" i="4"/>
  <c r="BF658" i="4"/>
  <c r="BE658" i="4"/>
  <c r="BD658" i="4"/>
  <c r="BC658" i="4"/>
  <c r="AX658" i="4"/>
  <c r="AW658" i="4"/>
  <c r="AV658" i="4"/>
  <c r="AO658" i="4"/>
  <c r="AK658" i="4"/>
  <c r="BI657" i="4"/>
  <c r="BH657" i="4"/>
  <c r="BG657" i="4"/>
  <c r="BF657" i="4"/>
  <c r="BE657" i="4"/>
  <c r="BD657" i="4"/>
  <c r="BC657" i="4"/>
  <c r="AX657" i="4"/>
  <c r="BI656" i="4"/>
  <c r="BH656" i="4"/>
  <c r="BG656" i="4"/>
  <c r="BF656" i="4"/>
  <c r="AW656" i="4"/>
  <c r="AK656" i="4"/>
  <c r="AH656" i="4"/>
  <c r="AG656" i="4"/>
  <c r="AD656" i="4"/>
  <c r="BI655" i="4"/>
  <c r="BH655" i="4"/>
  <c r="BG655" i="4"/>
  <c r="BF655" i="4"/>
  <c r="BE655" i="4"/>
  <c r="BD655" i="4"/>
  <c r="BC655" i="4"/>
  <c r="AX655" i="4"/>
  <c r="AW655" i="4"/>
  <c r="AV655" i="4"/>
  <c r="AU655" i="4"/>
  <c r="AQ655" i="4"/>
  <c r="AK655" i="4"/>
  <c r="AD655" i="4"/>
  <c r="AC655" i="4"/>
  <c r="BI654" i="4"/>
  <c r="BH654" i="4"/>
  <c r="BG654" i="4"/>
  <c r="BF654" i="4"/>
  <c r="BE654" i="4"/>
  <c r="BD654" i="4"/>
  <c r="BC654" i="4"/>
  <c r="AX654" i="4"/>
  <c r="AW654" i="4"/>
  <c r="AV654" i="4"/>
  <c r="AU654" i="4"/>
  <c r="AT654" i="4"/>
  <c r="AS654" i="4"/>
  <c r="AR654" i="4"/>
  <c r="AQ654" i="4"/>
  <c r="AP654" i="4"/>
  <c r="AO654" i="4"/>
  <c r="AN654" i="4"/>
  <c r="AM654" i="4"/>
  <c r="AL654" i="4"/>
  <c r="AK654" i="4"/>
  <c r="AJ654" i="4"/>
  <c r="AI654" i="4"/>
  <c r="AH654" i="4"/>
  <c r="AG654" i="4"/>
  <c r="AD654" i="4"/>
  <c r="AC654" i="4"/>
  <c r="AB654" i="4"/>
  <c r="BI653" i="4"/>
  <c r="BH653" i="4"/>
  <c r="BG653" i="4"/>
  <c r="BF653" i="4"/>
  <c r="BE653" i="4"/>
  <c r="BD653" i="4"/>
  <c r="AX653" i="4"/>
  <c r="AW653" i="4"/>
  <c r="AV653" i="4"/>
  <c r="AU653" i="4"/>
  <c r="AT653" i="4"/>
  <c r="AS653" i="4"/>
  <c r="AR653" i="4"/>
  <c r="AQ653" i="4"/>
  <c r="AP653" i="4"/>
  <c r="AO653" i="4"/>
  <c r="AN653" i="4"/>
  <c r="AM653" i="4"/>
  <c r="AL653" i="4"/>
  <c r="AK653" i="4"/>
  <c r="AJ653" i="4"/>
  <c r="AI653" i="4"/>
  <c r="AH653" i="4"/>
  <c r="AG653" i="4"/>
  <c r="AD653" i="4"/>
  <c r="AC653" i="4"/>
  <c r="AB653" i="4"/>
  <c r="BI652" i="4"/>
  <c r="BH652" i="4"/>
  <c r="BG652" i="4"/>
  <c r="BF652" i="4"/>
  <c r="BE652" i="4"/>
  <c r="BD652" i="4"/>
  <c r="BC652" i="4"/>
  <c r="AU652" i="4"/>
  <c r="AC652" i="4"/>
  <c r="BI651" i="4"/>
  <c r="BH651" i="4"/>
  <c r="BG651" i="4"/>
  <c r="BF651" i="4"/>
  <c r="BE651" i="4"/>
  <c r="BD651" i="4"/>
  <c r="BC651" i="4"/>
  <c r="AW651" i="4"/>
  <c r="AU651" i="4"/>
  <c r="AT651" i="4"/>
  <c r="AS651" i="4"/>
  <c r="AR651" i="4"/>
  <c r="AQ651" i="4"/>
  <c r="AP651" i="4"/>
  <c r="AN651" i="4"/>
  <c r="AK651" i="4"/>
  <c r="AG651" i="4"/>
  <c r="BI650" i="4"/>
  <c r="BH650" i="4"/>
  <c r="BG650" i="4"/>
  <c r="BF650" i="4"/>
  <c r="BE650" i="4"/>
  <c r="BD650" i="4"/>
  <c r="BC650" i="4"/>
  <c r="AW650" i="4"/>
  <c r="AV650" i="4"/>
  <c r="AQ650" i="4"/>
  <c r="AK650" i="4"/>
  <c r="AD650" i="4"/>
  <c r="AC650" i="4"/>
  <c r="BI649" i="4"/>
  <c r="BH649" i="4"/>
  <c r="BG649" i="4"/>
  <c r="BF649" i="4"/>
  <c r="BE649" i="4"/>
  <c r="BD649" i="4"/>
  <c r="BC649" i="4"/>
  <c r="AX649" i="4"/>
  <c r="AX641" i="4" s="1"/>
  <c r="AN649" i="4"/>
  <c r="AK649" i="4"/>
  <c r="AG648" i="4"/>
  <c r="AD648" i="4"/>
  <c r="AD641" i="4" s="1"/>
  <c r="AC648" i="4"/>
  <c r="AC641" i="4" s="1"/>
  <c r="BI647" i="4"/>
  <c r="BH647" i="4"/>
  <c r="BG647" i="4"/>
  <c r="BF647" i="4"/>
  <c r="BE647" i="4"/>
  <c r="BD647" i="4"/>
  <c r="BC647" i="4"/>
  <c r="AV647" i="4"/>
  <c r="AV641" i="4" s="1"/>
  <c r="AQ647" i="4"/>
  <c r="AQ641" i="4" s="1"/>
  <c r="AN647" i="4"/>
  <c r="AK647" i="4"/>
  <c r="AJ647" i="4"/>
  <c r="AJ641" i="4" s="1"/>
  <c r="AI647" i="4"/>
  <c r="AI641" i="4" s="1"/>
  <c r="AG647" i="4"/>
  <c r="Y641" i="4"/>
  <c r="X641" i="4"/>
  <c r="T641" i="4"/>
  <c r="S641" i="4"/>
  <c r="P641" i="4"/>
  <c r="DH641" i="4"/>
  <c r="DG641" i="4"/>
  <c r="DF641" i="4"/>
  <c r="DE641" i="4"/>
  <c r="DD641" i="4"/>
  <c r="DC641" i="4"/>
  <c r="DB641" i="4"/>
  <c r="DA641" i="4"/>
  <c r="CZ641" i="4"/>
  <c r="CY641" i="4"/>
  <c r="CX641" i="4"/>
  <c r="CW641" i="4"/>
  <c r="CV641" i="4"/>
  <c r="CU641" i="4"/>
  <c r="CT641" i="4"/>
  <c r="CS641" i="4"/>
  <c r="CR641" i="4"/>
  <c r="CQ641" i="4"/>
  <c r="CP641" i="4"/>
  <c r="CO641" i="4"/>
  <c r="CN641" i="4"/>
  <c r="CM641" i="4"/>
  <c r="CL641" i="4"/>
  <c r="CK641" i="4"/>
  <c r="CJ641" i="4"/>
  <c r="CI641" i="4"/>
  <c r="CH641" i="4"/>
  <c r="CG641" i="4"/>
  <c r="CF641" i="4"/>
  <c r="CE641" i="4"/>
  <c r="CD641" i="4"/>
  <c r="CC641" i="4"/>
  <c r="CB641" i="4"/>
  <c r="CA641" i="4"/>
  <c r="BZ641" i="4"/>
  <c r="BY641" i="4"/>
  <c r="BX641" i="4"/>
  <c r="BW641" i="4"/>
  <c r="BV641" i="4"/>
  <c r="BU641" i="4"/>
  <c r="BT641" i="4"/>
  <c r="BS641" i="4"/>
  <c r="BR641" i="4"/>
  <c r="BQ641" i="4"/>
  <c r="BP641" i="4"/>
  <c r="BO641" i="4"/>
  <c r="BN641" i="4"/>
  <c r="BM641" i="4"/>
  <c r="BL641" i="4"/>
  <c r="BK641" i="4"/>
  <c r="BJ641" i="4"/>
  <c r="AW641" i="4"/>
  <c r="AU641" i="4"/>
  <c r="AT641" i="4"/>
  <c r="AS641" i="4"/>
  <c r="AR641" i="4"/>
  <c r="AP641" i="4"/>
  <c r="AO641" i="4"/>
  <c r="AM641" i="4"/>
  <c r="AL641" i="4"/>
  <c r="AH641" i="4"/>
  <c r="AF641" i="4"/>
  <c r="AE641" i="4"/>
  <c r="AB641" i="4"/>
  <c r="DE631" i="4"/>
  <c r="DF631" i="4" s="1"/>
  <c r="DC631" i="4"/>
  <c r="DD631" i="4" s="1"/>
  <c r="DA631" i="4"/>
  <c r="DB631" i="4" s="1"/>
  <c r="CY631" i="4"/>
  <c r="CZ631" i="4" s="1"/>
  <c r="AA631" i="4"/>
  <c r="DE630" i="4"/>
  <c r="DF630" i="4" s="1"/>
  <c r="DC630" i="4"/>
  <c r="DD630" i="4" s="1"/>
  <c r="DA630" i="4"/>
  <c r="DB630" i="4" s="1"/>
  <c r="CY630" i="4"/>
  <c r="CZ630" i="4" s="1"/>
  <c r="AA630" i="4"/>
  <c r="DE629" i="4"/>
  <c r="DF629" i="4" s="1"/>
  <c r="DC629" i="4"/>
  <c r="DD629" i="4" s="1"/>
  <c r="DA629" i="4"/>
  <c r="DB629" i="4" s="1"/>
  <c r="CY629" i="4"/>
  <c r="AA629" i="4"/>
  <c r="DE628" i="4"/>
  <c r="DF628" i="4" s="1"/>
  <c r="DC628" i="4"/>
  <c r="DD628" i="4" s="1"/>
  <c r="DA628" i="4"/>
  <c r="DB628" i="4" s="1"/>
  <c r="CY628" i="4"/>
  <c r="AA628" i="4"/>
  <c r="DE627" i="4"/>
  <c r="DF627" i="4" s="1"/>
  <c r="DC627" i="4"/>
  <c r="DD627" i="4" s="1"/>
  <c r="DA627" i="4"/>
  <c r="DB627" i="4" s="1"/>
  <c r="CY627" i="4"/>
  <c r="CZ627" i="4" s="1"/>
  <c r="AA627" i="4"/>
  <c r="DE626" i="4"/>
  <c r="DF626" i="4" s="1"/>
  <c r="DC626" i="4"/>
  <c r="DD626" i="4" s="1"/>
  <c r="DA626" i="4"/>
  <c r="DB626" i="4" s="1"/>
  <c r="CY626" i="4"/>
  <c r="CZ626" i="4" s="1"/>
  <c r="AA626" i="4"/>
  <c r="DE625" i="4"/>
  <c r="DF625" i="4" s="1"/>
  <c r="DC625" i="4"/>
  <c r="DD625" i="4" s="1"/>
  <c r="DA625" i="4"/>
  <c r="DB625" i="4" s="1"/>
  <c r="CY625" i="4"/>
  <c r="CZ625" i="4" s="1"/>
  <c r="AA625" i="4"/>
  <c r="DE624" i="4"/>
  <c r="DF624" i="4" s="1"/>
  <c r="DC624" i="4"/>
  <c r="DD624" i="4" s="1"/>
  <c r="DA624" i="4"/>
  <c r="CY624" i="4"/>
  <c r="CZ624" i="4" s="1"/>
  <c r="AA624" i="4"/>
  <c r="DE623" i="4"/>
  <c r="DF623" i="4" s="1"/>
  <c r="DC623" i="4"/>
  <c r="DD623" i="4" s="1"/>
  <c r="DA623" i="4"/>
  <c r="DB623" i="4" s="1"/>
  <c r="CY623" i="4"/>
  <c r="CZ623" i="4" s="1"/>
  <c r="AA623" i="4"/>
  <c r="DE621" i="4"/>
  <c r="DF621" i="4" s="1"/>
  <c r="DC621" i="4"/>
  <c r="DD621" i="4" s="1"/>
  <c r="DA621" i="4"/>
  <c r="DB621" i="4" s="1"/>
  <c r="CY621" i="4"/>
  <c r="CZ621" i="4" s="1"/>
  <c r="AA621" i="4"/>
  <c r="DE619" i="4"/>
  <c r="DF619" i="4" s="1"/>
  <c r="DC619" i="4"/>
  <c r="DD619" i="4" s="1"/>
  <c r="DA619" i="4"/>
  <c r="DB619" i="4" s="1"/>
  <c r="CY619" i="4"/>
  <c r="AA619" i="4"/>
  <c r="DE618" i="4"/>
  <c r="DF618" i="4" s="1"/>
  <c r="DC618" i="4"/>
  <c r="DD618" i="4" s="1"/>
  <c r="DA618" i="4"/>
  <c r="DB618" i="4" s="1"/>
  <c r="CY618" i="4"/>
  <c r="AA618" i="4"/>
  <c r="DE617" i="4"/>
  <c r="DF617" i="4" s="1"/>
  <c r="DC617" i="4"/>
  <c r="DD617" i="4" s="1"/>
  <c r="DA617" i="4"/>
  <c r="DB617" i="4" s="1"/>
  <c r="CY617" i="4"/>
  <c r="CZ617" i="4" s="1"/>
  <c r="AA617" i="4"/>
  <c r="DE616" i="4"/>
  <c r="DF616" i="4" s="1"/>
  <c r="DC616" i="4"/>
  <c r="DD616" i="4" s="1"/>
  <c r="DA616" i="4"/>
  <c r="DB616" i="4" s="1"/>
  <c r="CY616" i="4"/>
  <c r="AA616" i="4"/>
  <c r="DE614" i="4"/>
  <c r="DF614" i="4" s="1"/>
  <c r="DC614" i="4"/>
  <c r="DA614" i="4"/>
  <c r="DB614" i="4" s="1"/>
  <c r="CY614" i="4"/>
  <c r="CZ614" i="4" s="1"/>
  <c r="AA614" i="4"/>
  <c r="DE613" i="4"/>
  <c r="DF613" i="4" s="1"/>
  <c r="DC613" i="4"/>
  <c r="DD613" i="4" s="1"/>
  <c r="DA613" i="4"/>
  <c r="DB613" i="4" s="1"/>
  <c r="CY613" i="4"/>
  <c r="CZ613" i="4" s="1"/>
  <c r="AA613" i="4"/>
  <c r="DE612" i="4"/>
  <c r="DF612" i="4" s="1"/>
  <c r="DC612" i="4"/>
  <c r="DD612" i="4" s="1"/>
  <c r="DA612" i="4"/>
  <c r="DB612" i="4" s="1"/>
  <c r="CY612" i="4"/>
  <c r="AA612" i="4"/>
  <c r="DE611" i="4"/>
  <c r="DF611" i="4" s="1"/>
  <c r="DC611" i="4"/>
  <c r="DD611" i="4" s="1"/>
  <c r="DA611" i="4"/>
  <c r="DB611" i="4" s="1"/>
  <c r="CY611" i="4"/>
  <c r="CZ611" i="4" s="1"/>
  <c r="AA611" i="4"/>
  <c r="DE609" i="4"/>
  <c r="DF609" i="4" s="1"/>
  <c r="DC609" i="4"/>
  <c r="DD609" i="4" s="1"/>
  <c r="DA609" i="4"/>
  <c r="DB609" i="4" s="1"/>
  <c r="CY609" i="4"/>
  <c r="CZ609" i="4" s="1"/>
  <c r="AA609" i="4"/>
  <c r="DE608" i="4"/>
  <c r="DF608" i="4" s="1"/>
  <c r="DC608" i="4"/>
  <c r="DD608" i="4" s="1"/>
  <c r="DA608" i="4"/>
  <c r="DB608" i="4" s="1"/>
  <c r="CY608" i="4"/>
  <c r="CZ608" i="4" s="1"/>
  <c r="AA608" i="4"/>
  <c r="DE607" i="4"/>
  <c r="DF607" i="4" s="1"/>
  <c r="DC607" i="4"/>
  <c r="DD607" i="4" s="1"/>
  <c r="DA607" i="4"/>
  <c r="DB607" i="4" s="1"/>
  <c r="CY607" i="4"/>
  <c r="CZ607" i="4" s="1"/>
  <c r="AA607" i="4"/>
  <c r="DE606" i="4"/>
  <c r="DF606" i="4" s="1"/>
  <c r="DC606" i="4"/>
  <c r="DD606" i="4" s="1"/>
  <c r="DA606" i="4"/>
  <c r="DB606" i="4" s="1"/>
  <c r="CY606" i="4"/>
  <c r="AA606" i="4"/>
  <c r="DE604" i="4"/>
  <c r="DF604" i="4" s="1"/>
  <c r="DC604" i="4"/>
  <c r="DA604" i="4"/>
  <c r="DB604" i="4" s="1"/>
  <c r="CY604" i="4"/>
  <c r="CZ604" i="4" s="1"/>
  <c r="AA604" i="4"/>
  <c r="DE603" i="4"/>
  <c r="DF603" i="4" s="1"/>
  <c r="DC603" i="4"/>
  <c r="DD603" i="4" s="1"/>
  <c r="DA603" i="4"/>
  <c r="DB603" i="4" s="1"/>
  <c r="CY603" i="4"/>
  <c r="CZ603" i="4" s="1"/>
  <c r="AA603" i="4"/>
  <c r="DE601" i="4"/>
  <c r="DF601" i="4" s="1"/>
  <c r="DC601" i="4"/>
  <c r="DD601" i="4" s="1"/>
  <c r="DA601" i="4"/>
  <c r="DB601" i="4" s="1"/>
  <c r="CY601" i="4"/>
  <c r="AA601" i="4"/>
  <c r="DE600" i="4"/>
  <c r="DF600" i="4" s="1"/>
  <c r="DC600" i="4"/>
  <c r="DD600" i="4" s="1"/>
  <c r="DA600" i="4"/>
  <c r="DB600" i="4" s="1"/>
  <c r="CY600" i="4"/>
  <c r="AA600" i="4"/>
  <c r="DE599" i="4"/>
  <c r="DF599" i="4" s="1"/>
  <c r="DC599" i="4"/>
  <c r="DD599" i="4" s="1"/>
  <c r="DA599" i="4"/>
  <c r="DB599" i="4" s="1"/>
  <c r="CY599" i="4"/>
  <c r="CZ599" i="4" s="1"/>
  <c r="AA599" i="4"/>
  <c r="DE598" i="4"/>
  <c r="DF598" i="4" s="1"/>
  <c r="DC598" i="4"/>
  <c r="DD598" i="4" s="1"/>
  <c r="DA598" i="4"/>
  <c r="DB598" i="4" s="1"/>
  <c r="CY598" i="4"/>
  <c r="CZ598" i="4" s="1"/>
  <c r="AA598" i="4"/>
  <c r="DE596" i="4"/>
  <c r="DF596" i="4" s="1"/>
  <c r="DC596" i="4"/>
  <c r="DD596" i="4" s="1"/>
  <c r="DA596" i="4"/>
  <c r="DB596" i="4" s="1"/>
  <c r="CY596" i="4"/>
  <c r="AA596" i="4"/>
  <c r="DE595" i="4"/>
  <c r="DF595" i="4" s="1"/>
  <c r="DC595" i="4"/>
  <c r="DD595" i="4" s="1"/>
  <c r="DA595" i="4"/>
  <c r="DB595" i="4" s="1"/>
  <c r="CY595" i="4"/>
  <c r="AA595" i="4"/>
  <c r="DE594" i="4"/>
  <c r="DF594" i="4" s="1"/>
  <c r="DC594" i="4"/>
  <c r="DD594" i="4" s="1"/>
  <c r="DA594" i="4"/>
  <c r="DB594" i="4" s="1"/>
  <c r="CY594" i="4"/>
  <c r="CZ594" i="4" s="1"/>
  <c r="AA594" i="4"/>
  <c r="DE593" i="4"/>
  <c r="DF593" i="4" s="1"/>
  <c r="DC593" i="4"/>
  <c r="DD593" i="4" s="1"/>
  <c r="DA593" i="4"/>
  <c r="DB593" i="4" s="1"/>
  <c r="CY593" i="4"/>
  <c r="DE592" i="4"/>
  <c r="DF592" i="4" s="1"/>
  <c r="DC592" i="4"/>
  <c r="DD592" i="4" s="1"/>
  <c r="DA592" i="4"/>
  <c r="DB592" i="4" s="1"/>
  <c r="CY592" i="4"/>
  <c r="CZ592" i="4" s="1"/>
  <c r="AA592" i="4"/>
  <c r="DE591" i="4"/>
  <c r="DF591" i="4" s="1"/>
  <c r="DC591" i="4"/>
  <c r="DD591" i="4" s="1"/>
  <c r="DA591" i="4"/>
  <c r="DB591" i="4" s="1"/>
  <c r="CY591" i="4"/>
  <c r="CZ591" i="4" s="1"/>
  <c r="AA591" i="4"/>
  <c r="DE590" i="4"/>
  <c r="DF590" i="4" s="1"/>
  <c r="DC590" i="4"/>
  <c r="DA590" i="4"/>
  <c r="DB590" i="4" s="1"/>
  <c r="CY590" i="4"/>
  <c r="CZ590" i="4" s="1"/>
  <c r="AA590" i="4"/>
  <c r="DE589" i="4"/>
  <c r="DF589" i="4" s="1"/>
  <c r="DC589" i="4"/>
  <c r="DA589" i="4"/>
  <c r="DB589" i="4" s="1"/>
  <c r="CY589" i="4"/>
  <c r="CZ589" i="4" s="1"/>
  <c r="AA589" i="4"/>
  <c r="DE588" i="4"/>
  <c r="DF588" i="4" s="1"/>
  <c r="DC588" i="4"/>
  <c r="DD588" i="4" s="1"/>
  <c r="DA588" i="4"/>
  <c r="DB588" i="4" s="1"/>
  <c r="CY588" i="4"/>
  <c r="CZ588" i="4" s="1"/>
  <c r="AA588" i="4"/>
  <c r="DE587" i="4"/>
  <c r="DF587" i="4" s="1"/>
  <c r="DC587" i="4"/>
  <c r="DD587" i="4" s="1"/>
  <c r="DA587" i="4"/>
  <c r="DB587" i="4" s="1"/>
  <c r="CY587" i="4"/>
  <c r="CZ587" i="4" s="1"/>
  <c r="AA587" i="4"/>
  <c r="DE586" i="4"/>
  <c r="DF586" i="4" s="1"/>
  <c r="DC586" i="4"/>
  <c r="DA586" i="4"/>
  <c r="DB586" i="4" s="1"/>
  <c r="CY586" i="4"/>
  <c r="CZ586" i="4" s="1"/>
  <c r="DE585" i="4"/>
  <c r="DF585" i="4" s="1"/>
  <c r="DC585" i="4"/>
  <c r="DD585" i="4" s="1"/>
  <c r="DA585" i="4"/>
  <c r="DB585" i="4" s="1"/>
  <c r="CY585" i="4"/>
  <c r="CZ585" i="4" s="1"/>
  <c r="AA585" i="4"/>
  <c r="DE584" i="4"/>
  <c r="DF584" i="4" s="1"/>
  <c r="DC584" i="4"/>
  <c r="DD584" i="4" s="1"/>
  <c r="DA584" i="4"/>
  <c r="DB584" i="4" s="1"/>
  <c r="CY584" i="4"/>
  <c r="CZ584" i="4" s="1"/>
  <c r="AA584" i="4"/>
  <c r="DE583" i="4"/>
  <c r="DF583" i="4" s="1"/>
  <c r="DC583" i="4"/>
  <c r="DD583" i="4" s="1"/>
  <c r="DA583" i="4"/>
  <c r="DB583" i="4" s="1"/>
  <c r="CY583" i="4"/>
  <c r="CZ583" i="4" s="1"/>
  <c r="AA583" i="4"/>
  <c r="DE582" i="4"/>
  <c r="DF582" i="4" s="1"/>
  <c r="DC582" i="4"/>
  <c r="DD582" i="4" s="1"/>
  <c r="DA582" i="4"/>
  <c r="DB582" i="4" s="1"/>
  <c r="CY582" i="4"/>
  <c r="CZ582" i="4" s="1"/>
  <c r="AA582" i="4"/>
  <c r="DE581" i="4"/>
  <c r="DF581" i="4" s="1"/>
  <c r="DC581" i="4"/>
  <c r="DD581" i="4" s="1"/>
  <c r="DA581" i="4"/>
  <c r="DB581" i="4" s="1"/>
  <c r="CY581" i="4"/>
  <c r="CZ581" i="4" s="1"/>
  <c r="AA581" i="4"/>
  <c r="DE580" i="4"/>
  <c r="DF580" i="4" s="1"/>
  <c r="DC580" i="4"/>
  <c r="DD580" i="4" s="1"/>
  <c r="DA580" i="4"/>
  <c r="DB580" i="4" s="1"/>
  <c r="CY580" i="4"/>
  <c r="CZ580" i="4" s="1"/>
  <c r="AA580" i="4"/>
  <c r="DE579" i="4"/>
  <c r="DF579" i="4" s="1"/>
  <c r="DC579" i="4"/>
  <c r="DA579" i="4"/>
  <c r="DB579" i="4" s="1"/>
  <c r="CY579" i="4"/>
  <c r="CZ579" i="4" s="1"/>
  <c r="AA579" i="4"/>
  <c r="DE577" i="4"/>
  <c r="DF577" i="4" s="1"/>
  <c r="DC577" i="4"/>
  <c r="DD577" i="4" s="1"/>
  <c r="DA577" i="4"/>
  <c r="DB577" i="4" s="1"/>
  <c r="CY577" i="4"/>
  <c r="CZ577" i="4" s="1"/>
  <c r="AA577" i="4"/>
  <c r="DE576" i="4"/>
  <c r="DF576" i="4" s="1"/>
  <c r="DC576" i="4"/>
  <c r="DD576" i="4" s="1"/>
  <c r="DA576" i="4"/>
  <c r="DB576" i="4" s="1"/>
  <c r="CY576" i="4"/>
  <c r="CZ576" i="4" s="1"/>
  <c r="AA576" i="4"/>
  <c r="DE575" i="4"/>
  <c r="DF575" i="4" s="1"/>
  <c r="AA575" i="4"/>
  <c r="DE574" i="4"/>
  <c r="DF574" i="4" s="1"/>
  <c r="DC574" i="4"/>
  <c r="DD574" i="4" s="1"/>
  <c r="DA574" i="4"/>
  <c r="DB574" i="4" s="1"/>
  <c r="CY574" i="4"/>
  <c r="CZ574" i="4" s="1"/>
  <c r="AA574" i="4"/>
  <c r="DE573" i="4"/>
  <c r="DF573" i="4" s="1"/>
  <c r="DC573" i="4"/>
  <c r="DD573" i="4" s="1"/>
  <c r="DA573" i="4"/>
  <c r="CY573" i="4"/>
  <c r="CZ573" i="4" s="1"/>
  <c r="DE572" i="4"/>
  <c r="DF572" i="4" s="1"/>
  <c r="DC572" i="4"/>
  <c r="DD572" i="4" s="1"/>
  <c r="DA572" i="4"/>
  <c r="DB572" i="4" s="1"/>
  <c r="CY572" i="4"/>
  <c r="CZ572" i="4" s="1"/>
  <c r="DE571" i="4"/>
  <c r="DF571" i="4" s="1"/>
  <c r="DC571" i="4"/>
  <c r="DD571" i="4" s="1"/>
  <c r="DA571" i="4"/>
  <c r="DB571" i="4" s="1"/>
  <c r="CY571" i="4"/>
  <c r="CZ571" i="4" s="1"/>
  <c r="DE570" i="4"/>
  <c r="DF570" i="4" s="1"/>
  <c r="DC570" i="4"/>
  <c r="DD570" i="4" s="1"/>
  <c r="DA570" i="4"/>
  <c r="DB570" i="4" s="1"/>
  <c r="CY570" i="4"/>
  <c r="AA570" i="4"/>
  <c r="DE569" i="4"/>
  <c r="DF569" i="4" s="1"/>
  <c r="DC569" i="4"/>
  <c r="DD569" i="4" s="1"/>
  <c r="DA569" i="4"/>
  <c r="DB569" i="4" s="1"/>
  <c r="CY569" i="4"/>
  <c r="CZ569" i="4" s="1"/>
  <c r="AA569" i="4"/>
  <c r="DE567" i="4"/>
  <c r="DF567" i="4" s="1"/>
  <c r="DC567" i="4"/>
  <c r="DD567" i="4" s="1"/>
  <c r="DA567" i="4"/>
  <c r="DB567" i="4" s="1"/>
  <c r="CY567" i="4"/>
  <c r="CZ567" i="4" s="1"/>
  <c r="AA567" i="4"/>
  <c r="DE566" i="4"/>
  <c r="DF566" i="4" s="1"/>
  <c r="DC566" i="4"/>
  <c r="DA566" i="4"/>
  <c r="DB566" i="4" s="1"/>
  <c r="CY566" i="4"/>
  <c r="CZ566" i="4" s="1"/>
  <c r="DE565" i="4"/>
  <c r="DF565" i="4" s="1"/>
  <c r="DC565" i="4"/>
  <c r="DD565" i="4" s="1"/>
  <c r="DA565" i="4"/>
  <c r="DB565" i="4" s="1"/>
  <c r="CY565" i="4"/>
  <c r="CZ565" i="4" s="1"/>
  <c r="AA565" i="4"/>
  <c r="DE563" i="4"/>
  <c r="DF563" i="4" s="1"/>
  <c r="DC563" i="4"/>
  <c r="DD563" i="4" s="1"/>
  <c r="DA563" i="4"/>
  <c r="CY563" i="4"/>
  <c r="CZ563" i="4" s="1"/>
  <c r="AA563" i="4"/>
  <c r="DE562" i="4"/>
  <c r="DF562" i="4" s="1"/>
  <c r="DC562" i="4"/>
  <c r="DD562" i="4" s="1"/>
  <c r="DA562" i="4"/>
  <c r="DB562" i="4" s="1"/>
  <c r="CY562" i="4"/>
  <c r="CZ562" i="4" s="1"/>
  <c r="AA562" i="4"/>
  <c r="DE561" i="4"/>
  <c r="DF561" i="4" s="1"/>
  <c r="DC561" i="4"/>
  <c r="DD561" i="4" s="1"/>
  <c r="DA561" i="4"/>
  <c r="DB561" i="4" s="1"/>
  <c r="CY561" i="4"/>
  <c r="AA561" i="4"/>
  <c r="DE557" i="4"/>
  <c r="DF557" i="4" s="1"/>
  <c r="DC557" i="4"/>
  <c r="DD557" i="4" s="1"/>
  <c r="DA557" i="4"/>
  <c r="DB557" i="4" s="1"/>
  <c r="CY557" i="4"/>
  <c r="AA557" i="4"/>
  <c r="DE556" i="4"/>
  <c r="DF556" i="4" s="1"/>
  <c r="DC556" i="4"/>
  <c r="DD556" i="4" s="1"/>
  <c r="DA556" i="4"/>
  <c r="DB556" i="4" s="1"/>
  <c r="CY556" i="4"/>
  <c r="AA556" i="4"/>
  <c r="DE555" i="4"/>
  <c r="DF555" i="4" s="1"/>
  <c r="DC555" i="4"/>
  <c r="DD555" i="4" s="1"/>
  <c r="DA555" i="4"/>
  <c r="DB555" i="4" s="1"/>
  <c r="CY555" i="4"/>
  <c r="CZ555" i="4" s="1"/>
  <c r="AA555" i="4"/>
  <c r="DE554" i="4"/>
  <c r="DF554" i="4" s="1"/>
  <c r="DC554" i="4"/>
  <c r="DD554" i="4" s="1"/>
  <c r="DA554" i="4"/>
  <c r="DB554" i="4" s="1"/>
  <c r="CY554" i="4"/>
  <c r="CZ554" i="4" s="1"/>
  <c r="AA554" i="4"/>
  <c r="DE553" i="4"/>
  <c r="DF553" i="4" s="1"/>
  <c r="DC553" i="4"/>
  <c r="DD553" i="4" s="1"/>
  <c r="DA553" i="4"/>
  <c r="DB553" i="4" s="1"/>
  <c r="CY553" i="4"/>
  <c r="AA553" i="4"/>
  <c r="DE552" i="4"/>
  <c r="DF552" i="4" s="1"/>
  <c r="DC552" i="4"/>
  <c r="DD552" i="4" s="1"/>
  <c r="DA552" i="4"/>
  <c r="DB552" i="4" s="1"/>
  <c r="CY552" i="4"/>
  <c r="AA552" i="4"/>
  <c r="DE551" i="4"/>
  <c r="DF551" i="4" s="1"/>
  <c r="DC551" i="4"/>
  <c r="DD551" i="4" s="1"/>
  <c r="DA551" i="4"/>
  <c r="DB551" i="4" s="1"/>
  <c r="CY551" i="4"/>
  <c r="CZ551" i="4" s="1"/>
  <c r="AA551" i="4"/>
  <c r="DE550" i="4"/>
  <c r="DF550" i="4" s="1"/>
  <c r="DC550" i="4"/>
  <c r="DD550" i="4" s="1"/>
  <c r="DA550" i="4"/>
  <c r="DB550" i="4" s="1"/>
  <c r="CY550" i="4"/>
  <c r="CZ550" i="4" s="1"/>
  <c r="AA550" i="4"/>
  <c r="DE549" i="4"/>
  <c r="DF549" i="4" s="1"/>
  <c r="DC549" i="4"/>
  <c r="DD549" i="4" s="1"/>
  <c r="DA549" i="4"/>
  <c r="DB549" i="4" s="1"/>
  <c r="CY549" i="4"/>
  <c r="AA549" i="4"/>
  <c r="DE548" i="4"/>
  <c r="DF548" i="4" s="1"/>
  <c r="DC548" i="4"/>
  <c r="DD548" i="4" s="1"/>
  <c r="DA548" i="4"/>
  <c r="DB548" i="4" s="1"/>
  <c r="CY548" i="4"/>
  <c r="AA548" i="4"/>
  <c r="DE547" i="4"/>
  <c r="DF547" i="4" s="1"/>
  <c r="DC547" i="4"/>
  <c r="DD547" i="4" s="1"/>
  <c r="DA547" i="4"/>
  <c r="DB547" i="4" s="1"/>
  <c r="CY547" i="4"/>
  <c r="CZ547" i="4" s="1"/>
  <c r="AA547" i="4"/>
  <c r="DE546" i="4"/>
  <c r="DF546" i="4" s="1"/>
  <c r="DC546" i="4"/>
  <c r="DD546" i="4" s="1"/>
  <c r="DA546" i="4"/>
  <c r="DB546" i="4" s="1"/>
  <c r="CY546" i="4"/>
  <c r="CZ546" i="4" s="1"/>
  <c r="AA546" i="4"/>
  <c r="DE545" i="4"/>
  <c r="DF545" i="4" s="1"/>
  <c r="DC545" i="4"/>
  <c r="DD545" i="4" s="1"/>
  <c r="DA545" i="4"/>
  <c r="DB545" i="4" s="1"/>
  <c r="CY545" i="4"/>
  <c r="AA545" i="4"/>
  <c r="DE544" i="4"/>
  <c r="DF544" i="4" s="1"/>
  <c r="DC544" i="4"/>
  <c r="DD544" i="4" s="1"/>
  <c r="DA544" i="4"/>
  <c r="DB544" i="4" s="1"/>
  <c r="CY544" i="4"/>
  <c r="AA544" i="4"/>
  <c r="DE543" i="4"/>
  <c r="DF543" i="4" s="1"/>
  <c r="DC543" i="4"/>
  <c r="DD543" i="4" s="1"/>
  <c r="DA543" i="4"/>
  <c r="DB543" i="4" s="1"/>
  <c r="CY543" i="4"/>
  <c r="CZ543" i="4" s="1"/>
  <c r="AA543" i="4"/>
  <c r="DE542" i="4"/>
  <c r="DF542" i="4" s="1"/>
  <c r="DC542" i="4"/>
  <c r="DD542" i="4" s="1"/>
  <c r="DA542" i="4"/>
  <c r="DB542" i="4" s="1"/>
  <c r="CY542" i="4"/>
  <c r="CZ542" i="4" s="1"/>
  <c r="AA542" i="4"/>
  <c r="DE541" i="4"/>
  <c r="DF541" i="4" s="1"/>
  <c r="DC541" i="4"/>
  <c r="DD541" i="4" s="1"/>
  <c r="DA541" i="4"/>
  <c r="DB541" i="4" s="1"/>
  <c r="CY541" i="4"/>
  <c r="AA541" i="4"/>
  <c r="DE540" i="4"/>
  <c r="DF540" i="4" s="1"/>
  <c r="DC540" i="4"/>
  <c r="DD540" i="4" s="1"/>
  <c r="DA540" i="4"/>
  <c r="DB540" i="4" s="1"/>
  <c r="CY540" i="4"/>
  <c r="DE538" i="4"/>
  <c r="DF538" i="4" s="1"/>
  <c r="DC538" i="4"/>
  <c r="DD538" i="4" s="1"/>
  <c r="DA538" i="4"/>
  <c r="DB538" i="4" s="1"/>
  <c r="CY538" i="4"/>
  <c r="CZ538" i="4" s="1"/>
  <c r="AA538" i="4"/>
  <c r="DE537" i="4"/>
  <c r="DF537" i="4" s="1"/>
  <c r="DC537" i="4"/>
  <c r="DD537" i="4" s="1"/>
  <c r="DA537" i="4"/>
  <c r="DB537" i="4" s="1"/>
  <c r="CY537" i="4"/>
  <c r="AA537" i="4"/>
  <c r="DE536" i="4"/>
  <c r="DF536" i="4" s="1"/>
  <c r="DC536" i="4"/>
  <c r="DD536" i="4" s="1"/>
  <c r="DA536" i="4"/>
  <c r="DB536" i="4" s="1"/>
  <c r="CY536" i="4"/>
  <c r="AA536" i="4"/>
  <c r="DE535" i="4"/>
  <c r="DF535" i="4" s="1"/>
  <c r="DC535" i="4"/>
  <c r="DD535" i="4" s="1"/>
  <c r="DA535" i="4"/>
  <c r="DB535" i="4" s="1"/>
  <c r="CY535" i="4"/>
  <c r="CZ535" i="4" s="1"/>
  <c r="AA535" i="4"/>
  <c r="DE534" i="4"/>
  <c r="DF534" i="4" s="1"/>
  <c r="DC534" i="4"/>
  <c r="DD534" i="4" s="1"/>
  <c r="DA534" i="4"/>
  <c r="DB534" i="4" s="1"/>
  <c r="CY534" i="4"/>
  <c r="CZ534" i="4" s="1"/>
  <c r="AA534" i="4"/>
  <c r="DE533" i="4"/>
  <c r="DF533" i="4" s="1"/>
  <c r="DC533" i="4"/>
  <c r="DD533" i="4" s="1"/>
  <c r="DA533" i="4"/>
  <c r="DB533" i="4" s="1"/>
  <c r="CY533" i="4"/>
  <c r="AA533" i="4"/>
  <c r="DE532" i="4"/>
  <c r="DF532" i="4" s="1"/>
  <c r="DC532" i="4"/>
  <c r="DD532" i="4" s="1"/>
  <c r="DA532" i="4"/>
  <c r="DB532" i="4" s="1"/>
  <c r="CY532" i="4"/>
  <c r="AA532" i="4"/>
  <c r="DE531" i="4"/>
  <c r="DF531" i="4" s="1"/>
  <c r="DC531" i="4"/>
  <c r="DD531" i="4" s="1"/>
  <c r="DA531" i="4"/>
  <c r="DB531" i="4" s="1"/>
  <c r="CY531" i="4"/>
  <c r="CZ531" i="4" s="1"/>
  <c r="AA531" i="4"/>
  <c r="DE530" i="4"/>
  <c r="DF530" i="4" s="1"/>
  <c r="DC530" i="4"/>
  <c r="DD530" i="4" s="1"/>
  <c r="DA530" i="4"/>
  <c r="DB530" i="4" s="1"/>
  <c r="CY530" i="4"/>
  <c r="CZ530" i="4" s="1"/>
  <c r="AA530" i="4"/>
  <c r="DE529" i="4"/>
  <c r="DF529" i="4" s="1"/>
  <c r="DC529" i="4"/>
  <c r="DD529" i="4" s="1"/>
  <c r="DA529" i="4"/>
  <c r="DB529" i="4" s="1"/>
  <c r="CY529" i="4"/>
  <c r="AA529" i="4"/>
  <c r="DE528" i="4"/>
  <c r="DF528" i="4" s="1"/>
  <c r="DC528" i="4"/>
  <c r="DD528" i="4" s="1"/>
  <c r="DA528" i="4"/>
  <c r="DB528" i="4" s="1"/>
  <c r="CY528" i="4"/>
  <c r="AA528" i="4"/>
  <c r="DE527" i="4"/>
  <c r="DF527" i="4" s="1"/>
  <c r="DC527" i="4"/>
  <c r="DD527" i="4" s="1"/>
  <c r="DA527" i="4"/>
  <c r="DB527" i="4" s="1"/>
  <c r="CY527" i="4"/>
  <c r="CZ527" i="4" s="1"/>
  <c r="AA527" i="4"/>
  <c r="DE526" i="4"/>
  <c r="DF526" i="4" s="1"/>
  <c r="DC526" i="4"/>
  <c r="DD526" i="4" s="1"/>
  <c r="DA526" i="4"/>
  <c r="DB526" i="4" s="1"/>
  <c r="CY526" i="4"/>
  <c r="AA526" i="4"/>
  <c r="DE525" i="4"/>
  <c r="DF525" i="4" s="1"/>
  <c r="DC525" i="4"/>
  <c r="DD525" i="4" s="1"/>
  <c r="DA525" i="4"/>
  <c r="DB525" i="4" s="1"/>
  <c r="CY525" i="4"/>
  <c r="CZ525" i="4" s="1"/>
  <c r="AA525" i="4"/>
  <c r="DE522" i="4"/>
  <c r="DF522" i="4" s="1"/>
  <c r="DC522" i="4"/>
  <c r="DD522" i="4" s="1"/>
  <c r="DA522" i="4"/>
  <c r="DB522" i="4" s="1"/>
  <c r="CY522" i="4"/>
  <c r="AA522" i="4"/>
  <c r="DE521" i="4"/>
  <c r="DF521" i="4" s="1"/>
  <c r="DC521" i="4"/>
  <c r="DD521" i="4" s="1"/>
  <c r="DA521" i="4"/>
  <c r="DB521" i="4" s="1"/>
  <c r="CY521" i="4"/>
  <c r="AA521" i="4"/>
  <c r="DE520" i="4"/>
  <c r="DF520" i="4" s="1"/>
  <c r="DC520" i="4"/>
  <c r="DD520" i="4" s="1"/>
  <c r="DA520" i="4"/>
  <c r="DB520" i="4" s="1"/>
  <c r="CY520" i="4"/>
  <c r="AA520" i="4"/>
  <c r="DE518" i="4"/>
  <c r="DF518" i="4" s="1"/>
  <c r="DC518" i="4"/>
  <c r="DD518" i="4" s="1"/>
  <c r="DA518" i="4"/>
  <c r="DB518" i="4" s="1"/>
  <c r="CY518" i="4"/>
  <c r="CZ518" i="4" s="1"/>
  <c r="AA518" i="4"/>
  <c r="DE516" i="4"/>
  <c r="DF516" i="4" s="1"/>
  <c r="DC516" i="4"/>
  <c r="DD516" i="4" s="1"/>
  <c r="DA516" i="4"/>
  <c r="DB516" i="4" s="1"/>
  <c r="CY516" i="4"/>
  <c r="CZ516" i="4" s="1"/>
  <c r="AA516" i="4"/>
  <c r="DE515" i="4"/>
  <c r="DF515" i="4" s="1"/>
  <c r="DC515" i="4"/>
  <c r="DD515" i="4" s="1"/>
  <c r="DA515" i="4"/>
  <c r="DB515" i="4" s="1"/>
  <c r="CY515" i="4"/>
  <c r="AA515" i="4"/>
  <c r="DE514" i="4"/>
  <c r="DF514" i="4" s="1"/>
  <c r="DC514" i="4"/>
  <c r="DD514" i="4" s="1"/>
  <c r="DA514" i="4"/>
  <c r="DB514" i="4" s="1"/>
  <c r="CY514" i="4"/>
  <c r="AA514" i="4"/>
  <c r="DE512" i="4"/>
  <c r="DF512" i="4" s="1"/>
  <c r="DC512" i="4"/>
  <c r="DD512" i="4" s="1"/>
  <c r="DA512" i="4"/>
  <c r="DB512" i="4" s="1"/>
  <c r="CY512" i="4"/>
  <c r="AA512" i="4"/>
  <c r="DE511" i="4"/>
  <c r="DF511" i="4" s="1"/>
  <c r="DC511" i="4"/>
  <c r="DD511" i="4" s="1"/>
  <c r="DA511" i="4"/>
  <c r="DB511" i="4" s="1"/>
  <c r="CY511" i="4"/>
  <c r="DE510" i="4"/>
  <c r="DF510" i="4" s="1"/>
  <c r="DC510" i="4"/>
  <c r="DD510" i="4" s="1"/>
  <c r="DA510" i="4"/>
  <c r="DB510" i="4" s="1"/>
  <c r="CY510" i="4"/>
  <c r="CZ510" i="4" s="1"/>
  <c r="AA510" i="4"/>
  <c r="DE509" i="4"/>
  <c r="DF509" i="4" s="1"/>
  <c r="DC509" i="4"/>
  <c r="DD509" i="4" s="1"/>
  <c r="DA509" i="4"/>
  <c r="DB509" i="4" s="1"/>
  <c r="CY509" i="4"/>
  <c r="AA509" i="4"/>
  <c r="DE508" i="4"/>
  <c r="DF508" i="4" s="1"/>
  <c r="DC508" i="4"/>
  <c r="DD508" i="4" s="1"/>
  <c r="DA508" i="4"/>
  <c r="DB508" i="4" s="1"/>
  <c r="CY508" i="4"/>
  <c r="AA508" i="4"/>
  <c r="DE507" i="4"/>
  <c r="DF507" i="4" s="1"/>
  <c r="DC507" i="4"/>
  <c r="DD507" i="4" s="1"/>
  <c r="DA507" i="4"/>
  <c r="DB507" i="4" s="1"/>
  <c r="CY507" i="4"/>
  <c r="AA507" i="4"/>
  <c r="DE506" i="4"/>
  <c r="DF506" i="4" s="1"/>
  <c r="DC506" i="4"/>
  <c r="DD506" i="4" s="1"/>
  <c r="DA506" i="4"/>
  <c r="DB506" i="4" s="1"/>
  <c r="CY506" i="4"/>
  <c r="CZ506" i="4" s="1"/>
  <c r="AA506" i="4"/>
  <c r="DE505" i="4"/>
  <c r="DF505" i="4" s="1"/>
  <c r="DC505" i="4"/>
  <c r="DD505" i="4" s="1"/>
  <c r="DA505" i="4"/>
  <c r="DB505" i="4" s="1"/>
  <c r="CY505" i="4"/>
  <c r="AA505" i="4"/>
  <c r="DE504" i="4"/>
  <c r="DF504" i="4" s="1"/>
  <c r="DC504" i="4"/>
  <c r="DD504" i="4" s="1"/>
  <c r="DA504" i="4"/>
  <c r="DB504" i="4" s="1"/>
  <c r="CY504" i="4"/>
  <c r="AA504" i="4"/>
  <c r="DE503" i="4"/>
  <c r="DF503" i="4" s="1"/>
  <c r="DC503" i="4"/>
  <c r="DD503" i="4" s="1"/>
  <c r="DA503" i="4"/>
  <c r="DB503" i="4" s="1"/>
  <c r="CY503" i="4"/>
  <c r="CZ503" i="4" s="1"/>
  <c r="AA503" i="4"/>
  <c r="DE502" i="4"/>
  <c r="DF502" i="4" s="1"/>
  <c r="DC502" i="4"/>
  <c r="DD502" i="4" s="1"/>
  <c r="DA502" i="4"/>
  <c r="DB502" i="4" s="1"/>
  <c r="CY502" i="4"/>
  <c r="CZ502" i="4" s="1"/>
  <c r="AA502" i="4"/>
  <c r="DE501" i="4"/>
  <c r="DF501" i="4" s="1"/>
  <c r="DC501" i="4"/>
  <c r="DD501" i="4" s="1"/>
  <c r="DA501" i="4"/>
  <c r="DB501" i="4" s="1"/>
  <c r="CY501" i="4"/>
  <c r="CZ501" i="4" s="1"/>
  <c r="AA501" i="4"/>
  <c r="DE500" i="4"/>
  <c r="DF500" i="4" s="1"/>
  <c r="DC500" i="4"/>
  <c r="DD500" i="4" s="1"/>
  <c r="DA500" i="4"/>
  <c r="DB500" i="4" s="1"/>
  <c r="CY500" i="4"/>
  <c r="AA500" i="4"/>
  <c r="DE499" i="4"/>
  <c r="DF499" i="4" s="1"/>
  <c r="DC499" i="4"/>
  <c r="DD499" i="4" s="1"/>
  <c r="DA499" i="4"/>
  <c r="DB499" i="4" s="1"/>
  <c r="CY499" i="4"/>
  <c r="CZ499" i="4" s="1"/>
  <c r="AA499" i="4"/>
  <c r="DE497" i="4"/>
  <c r="DF497" i="4" s="1"/>
  <c r="DC497" i="4"/>
  <c r="DD497" i="4" s="1"/>
  <c r="DA497" i="4"/>
  <c r="DB497" i="4" s="1"/>
  <c r="CY497" i="4"/>
  <c r="CZ497" i="4" s="1"/>
  <c r="AA497" i="4"/>
  <c r="DE495" i="4"/>
  <c r="DF495" i="4" s="1"/>
  <c r="DC495" i="4"/>
  <c r="DD495" i="4" s="1"/>
  <c r="DA495" i="4"/>
  <c r="DB495" i="4" s="1"/>
  <c r="CY495" i="4"/>
  <c r="AA495" i="4"/>
  <c r="DE494" i="4"/>
  <c r="DF494" i="4" s="1"/>
  <c r="DC494" i="4"/>
  <c r="DD494" i="4" s="1"/>
  <c r="DA494" i="4"/>
  <c r="DB494" i="4" s="1"/>
  <c r="CY494" i="4"/>
  <c r="AA494" i="4"/>
  <c r="DE493" i="4"/>
  <c r="DF493" i="4" s="1"/>
  <c r="DC493" i="4"/>
  <c r="DD493" i="4" s="1"/>
  <c r="DA493" i="4"/>
  <c r="DB493" i="4" s="1"/>
  <c r="CY493" i="4"/>
  <c r="AA493" i="4"/>
  <c r="DE492" i="4"/>
  <c r="DF492" i="4" s="1"/>
  <c r="DC492" i="4"/>
  <c r="DD492" i="4" s="1"/>
  <c r="DA492" i="4"/>
  <c r="DB492" i="4" s="1"/>
  <c r="CY492" i="4"/>
  <c r="CZ492" i="4" s="1"/>
  <c r="AA492" i="4"/>
  <c r="DE491" i="4"/>
  <c r="DF491" i="4" s="1"/>
  <c r="DC491" i="4"/>
  <c r="DD491" i="4" s="1"/>
  <c r="DA491" i="4"/>
  <c r="DB491" i="4" s="1"/>
  <c r="CY491" i="4"/>
  <c r="AA491" i="4"/>
  <c r="DE490" i="4"/>
  <c r="DF490" i="4" s="1"/>
  <c r="DC490" i="4"/>
  <c r="DD490" i="4" s="1"/>
  <c r="DA490" i="4"/>
  <c r="DB490" i="4" s="1"/>
  <c r="CY490" i="4"/>
  <c r="AA490" i="4"/>
  <c r="DE489" i="4"/>
  <c r="DF489" i="4" s="1"/>
  <c r="DC489" i="4"/>
  <c r="DD489" i="4" s="1"/>
  <c r="DA489" i="4"/>
  <c r="DB489" i="4" s="1"/>
  <c r="CY489" i="4"/>
  <c r="AA489" i="4"/>
  <c r="DE488" i="4"/>
  <c r="DF488" i="4" s="1"/>
  <c r="DC488" i="4"/>
  <c r="DD488" i="4" s="1"/>
  <c r="DA488" i="4"/>
  <c r="DB488" i="4" s="1"/>
  <c r="CY488" i="4"/>
  <c r="CZ488" i="4" s="1"/>
  <c r="AA488" i="4"/>
  <c r="DE487" i="4"/>
  <c r="DF487" i="4" s="1"/>
  <c r="DC487" i="4"/>
  <c r="DD487" i="4" s="1"/>
  <c r="DA487" i="4"/>
  <c r="DB487" i="4" s="1"/>
  <c r="CY487" i="4"/>
  <c r="AA487" i="4"/>
  <c r="DE486" i="4"/>
  <c r="DF486" i="4" s="1"/>
  <c r="DC486" i="4"/>
  <c r="DD486" i="4" s="1"/>
  <c r="DA486" i="4"/>
  <c r="DB486" i="4" s="1"/>
  <c r="CY486" i="4"/>
  <c r="AA486" i="4"/>
  <c r="DE485" i="4"/>
  <c r="DF485" i="4" s="1"/>
  <c r="DC485" i="4"/>
  <c r="DD485" i="4" s="1"/>
  <c r="DA485" i="4"/>
  <c r="DB485" i="4" s="1"/>
  <c r="CY485" i="4"/>
  <c r="AA485" i="4"/>
  <c r="DE484" i="4"/>
  <c r="DF484" i="4" s="1"/>
  <c r="DC484" i="4"/>
  <c r="DD484" i="4" s="1"/>
  <c r="DA484" i="4"/>
  <c r="DB484" i="4" s="1"/>
  <c r="CY484" i="4"/>
  <c r="CZ484" i="4" s="1"/>
  <c r="AA484" i="4"/>
  <c r="DE483" i="4"/>
  <c r="DF483" i="4" s="1"/>
  <c r="DD483" i="4"/>
  <c r="DA483" i="4"/>
  <c r="DB483" i="4" s="1"/>
  <c r="CY483" i="4"/>
  <c r="AA483" i="4"/>
  <c r="DE482" i="4"/>
  <c r="DF482" i="4" s="1"/>
  <c r="DC482" i="4"/>
  <c r="DD482" i="4" s="1"/>
  <c r="DA482" i="4"/>
  <c r="DB482" i="4" s="1"/>
  <c r="CY482" i="4"/>
  <c r="AA482" i="4"/>
  <c r="DE481" i="4"/>
  <c r="DF481" i="4" s="1"/>
  <c r="DC481" i="4"/>
  <c r="DD481" i="4" s="1"/>
  <c r="DA481" i="4"/>
  <c r="DB481" i="4" s="1"/>
  <c r="CY481" i="4"/>
  <c r="CZ481" i="4" s="1"/>
  <c r="AA481" i="4"/>
  <c r="DE480" i="4"/>
  <c r="DF480" i="4" s="1"/>
  <c r="DC480" i="4"/>
  <c r="DD480" i="4" s="1"/>
  <c r="DA480" i="4"/>
  <c r="DB480" i="4" s="1"/>
  <c r="CY480" i="4"/>
  <c r="AA480" i="4"/>
  <c r="DE479" i="4"/>
  <c r="DF479" i="4" s="1"/>
  <c r="DC479" i="4"/>
  <c r="DD479" i="4" s="1"/>
  <c r="DA479" i="4"/>
  <c r="DB479" i="4" s="1"/>
  <c r="CY479" i="4"/>
  <c r="CZ479" i="4" s="1"/>
  <c r="AA479" i="4"/>
  <c r="DE478" i="4"/>
  <c r="DF478" i="4" s="1"/>
  <c r="DC478" i="4"/>
  <c r="DD478" i="4" s="1"/>
  <c r="DA478" i="4"/>
  <c r="DB478" i="4" s="1"/>
  <c r="CY478" i="4"/>
  <c r="CZ478" i="4" s="1"/>
  <c r="AA478" i="4"/>
  <c r="DE475" i="4"/>
  <c r="DF475" i="4" s="1"/>
  <c r="DC475" i="4"/>
  <c r="DD475" i="4" s="1"/>
  <c r="DA475" i="4"/>
  <c r="DB475" i="4" s="1"/>
  <c r="CY475" i="4"/>
  <c r="CZ475" i="4" s="1"/>
  <c r="AA475" i="4"/>
  <c r="DE471" i="4"/>
  <c r="DF471" i="4" s="1"/>
  <c r="DC471" i="4"/>
  <c r="DD471" i="4" s="1"/>
  <c r="DA471" i="4"/>
  <c r="DB471" i="4" s="1"/>
  <c r="CY471" i="4"/>
  <c r="CZ471" i="4" s="1"/>
  <c r="AA471" i="4"/>
  <c r="DE469" i="4"/>
  <c r="DF469" i="4" s="1"/>
  <c r="DC469" i="4"/>
  <c r="DD469" i="4" s="1"/>
  <c r="DA469" i="4"/>
  <c r="DB469" i="4" s="1"/>
  <c r="CY469" i="4"/>
  <c r="CZ469" i="4" s="1"/>
  <c r="AA469" i="4"/>
  <c r="DE468" i="4"/>
  <c r="DF468" i="4" s="1"/>
  <c r="DC468" i="4"/>
  <c r="DD468" i="4" s="1"/>
  <c r="DA468" i="4"/>
  <c r="DB468" i="4" s="1"/>
  <c r="CY468" i="4"/>
  <c r="CZ468" i="4" s="1"/>
  <c r="AA468" i="4"/>
  <c r="DE467" i="4"/>
  <c r="DF467" i="4" s="1"/>
  <c r="DC467" i="4"/>
  <c r="DD467" i="4" s="1"/>
  <c r="DA467" i="4"/>
  <c r="DB467" i="4" s="1"/>
  <c r="CY467" i="4"/>
  <c r="CZ467" i="4" s="1"/>
  <c r="AA467" i="4"/>
  <c r="DE466" i="4"/>
  <c r="DF466" i="4" s="1"/>
  <c r="DC466" i="4"/>
  <c r="DD466" i="4" s="1"/>
  <c r="DA466" i="4"/>
  <c r="DB466" i="4" s="1"/>
  <c r="CY466" i="4"/>
  <c r="AA466" i="4"/>
  <c r="DE464" i="4"/>
  <c r="DF464" i="4" s="1"/>
  <c r="DC464" i="4"/>
  <c r="DD464" i="4" s="1"/>
  <c r="DA464" i="4"/>
  <c r="DB464" i="4" s="1"/>
  <c r="CY464" i="4"/>
  <c r="AA464" i="4"/>
  <c r="DE463" i="4"/>
  <c r="DF463" i="4" s="1"/>
  <c r="DC463" i="4"/>
  <c r="DD463" i="4" s="1"/>
  <c r="DA463" i="4"/>
  <c r="DB463" i="4" s="1"/>
  <c r="CY463" i="4"/>
  <c r="AA463" i="4"/>
  <c r="DE462" i="4"/>
  <c r="DF462" i="4" s="1"/>
  <c r="DC462" i="4"/>
  <c r="DD462" i="4" s="1"/>
  <c r="DA462" i="4"/>
  <c r="DB462" i="4" s="1"/>
  <c r="CY462" i="4"/>
  <c r="CZ462" i="4" s="1"/>
  <c r="AA462" i="4"/>
  <c r="DE461" i="4"/>
  <c r="DF461" i="4" s="1"/>
  <c r="DC461" i="4"/>
  <c r="DD461" i="4" s="1"/>
  <c r="DA461" i="4"/>
  <c r="DB461" i="4" s="1"/>
  <c r="CY461" i="4"/>
  <c r="CZ461" i="4" s="1"/>
  <c r="AA461" i="4"/>
  <c r="DE460" i="4"/>
  <c r="DF460" i="4" s="1"/>
  <c r="DC460" i="4"/>
  <c r="DD460" i="4" s="1"/>
  <c r="DA460" i="4"/>
  <c r="DB460" i="4" s="1"/>
  <c r="CY460" i="4"/>
  <c r="AA460" i="4"/>
  <c r="DE457" i="4"/>
  <c r="DF457" i="4" s="1"/>
  <c r="DC457" i="4"/>
  <c r="DD457" i="4" s="1"/>
  <c r="DA457" i="4"/>
  <c r="DB457" i="4" s="1"/>
  <c r="CY457" i="4"/>
  <c r="CZ457" i="4" s="1"/>
  <c r="AA457" i="4"/>
  <c r="DE456" i="4"/>
  <c r="DF456" i="4" s="1"/>
  <c r="DC456" i="4"/>
  <c r="DD456" i="4" s="1"/>
  <c r="DA456" i="4"/>
  <c r="DB456" i="4" s="1"/>
  <c r="CY456" i="4"/>
  <c r="CZ456" i="4" s="1"/>
  <c r="AA456" i="4"/>
  <c r="DE455" i="4"/>
  <c r="DF455" i="4" s="1"/>
  <c r="DC455" i="4"/>
  <c r="DD455" i="4" s="1"/>
  <c r="DA455" i="4"/>
  <c r="DB455" i="4" s="1"/>
  <c r="CY455" i="4"/>
  <c r="CZ455" i="4" s="1"/>
  <c r="AA455" i="4"/>
  <c r="DE454" i="4"/>
  <c r="DF454" i="4" s="1"/>
  <c r="DC454" i="4"/>
  <c r="DD454" i="4" s="1"/>
  <c r="DA454" i="4"/>
  <c r="DB454" i="4" s="1"/>
  <c r="CY454" i="4"/>
  <c r="AA454" i="4"/>
  <c r="DE453" i="4"/>
  <c r="DF453" i="4" s="1"/>
  <c r="DC453" i="4"/>
  <c r="DD453" i="4" s="1"/>
  <c r="DA453" i="4"/>
  <c r="DB453" i="4" s="1"/>
  <c r="CY453" i="4"/>
  <c r="CZ453" i="4" s="1"/>
  <c r="AA453" i="4"/>
  <c r="DE452" i="4"/>
  <c r="DF452" i="4" s="1"/>
  <c r="DC452" i="4"/>
  <c r="DD452" i="4" s="1"/>
  <c r="DA452" i="4"/>
  <c r="DB452" i="4" s="1"/>
  <c r="CY452" i="4"/>
  <c r="CZ452" i="4" s="1"/>
  <c r="AA452" i="4"/>
  <c r="DE451" i="4"/>
  <c r="DF451" i="4" s="1"/>
  <c r="DC451" i="4"/>
  <c r="DD451" i="4" s="1"/>
  <c r="DA451" i="4"/>
  <c r="DB451" i="4" s="1"/>
  <c r="CY451" i="4"/>
  <c r="CZ451" i="4" s="1"/>
  <c r="AA451" i="4"/>
  <c r="DE450" i="4"/>
  <c r="DF450" i="4" s="1"/>
  <c r="DC450" i="4"/>
  <c r="DD450" i="4" s="1"/>
  <c r="DA450" i="4"/>
  <c r="DB450" i="4" s="1"/>
  <c r="CY450" i="4"/>
  <c r="AA450" i="4"/>
  <c r="DE449" i="4"/>
  <c r="DF449" i="4" s="1"/>
  <c r="DC449" i="4"/>
  <c r="DD449" i="4" s="1"/>
  <c r="DA449" i="4"/>
  <c r="DB449" i="4" s="1"/>
  <c r="CY449" i="4"/>
  <c r="CZ449" i="4" s="1"/>
  <c r="AA449" i="4"/>
  <c r="DE444" i="4"/>
  <c r="DF444" i="4" s="1"/>
  <c r="DC444" i="4"/>
  <c r="DD444" i="4" s="1"/>
  <c r="DA444" i="4"/>
  <c r="DB444" i="4" s="1"/>
  <c r="CY444" i="4"/>
  <c r="CZ444" i="4" s="1"/>
  <c r="AA444" i="4"/>
  <c r="DE443" i="4"/>
  <c r="DF443" i="4" s="1"/>
  <c r="DC443" i="4"/>
  <c r="DD443" i="4" s="1"/>
  <c r="DA443" i="4"/>
  <c r="DB443" i="4" s="1"/>
  <c r="CY443" i="4"/>
  <c r="CZ443" i="4" s="1"/>
  <c r="AA443" i="4"/>
  <c r="DE442" i="4"/>
  <c r="DF442" i="4" s="1"/>
  <c r="DC442" i="4"/>
  <c r="DD442" i="4" s="1"/>
  <c r="DA442" i="4"/>
  <c r="DB442" i="4" s="1"/>
  <c r="CY442" i="4"/>
  <c r="CZ442" i="4" s="1"/>
  <c r="AA442" i="4"/>
  <c r="DE441" i="4"/>
  <c r="DF441" i="4" s="1"/>
  <c r="DC441" i="4"/>
  <c r="DD441" i="4" s="1"/>
  <c r="DA441" i="4"/>
  <c r="DB441" i="4" s="1"/>
  <c r="CY441" i="4"/>
  <c r="CZ441" i="4" s="1"/>
  <c r="AA441" i="4"/>
  <c r="DE440" i="4"/>
  <c r="DF440" i="4" s="1"/>
  <c r="DC440" i="4"/>
  <c r="DD440" i="4" s="1"/>
  <c r="DA440" i="4"/>
  <c r="DB440" i="4" s="1"/>
  <c r="CY440" i="4"/>
  <c r="CZ440" i="4" s="1"/>
  <c r="AA440" i="4"/>
  <c r="DE438" i="4"/>
  <c r="DF438" i="4" s="1"/>
  <c r="DC438" i="4"/>
  <c r="DD438" i="4" s="1"/>
  <c r="DA438" i="4"/>
  <c r="DB438" i="4" s="1"/>
  <c r="CY438" i="4"/>
  <c r="CZ438" i="4" s="1"/>
  <c r="AA438" i="4"/>
  <c r="DE437" i="4"/>
  <c r="DF437" i="4" s="1"/>
  <c r="DC437" i="4"/>
  <c r="DD437" i="4" s="1"/>
  <c r="DA437" i="4"/>
  <c r="DB437" i="4" s="1"/>
  <c r="CY437" i="4"/>
  <c r="AA437" i="4"/>
  <c r="DE436" i="4"/>
  <c r="DF436" i="4" s="1"/>
  <c r="DC436" i="4"/>
  <c r="DD436" i="4" s="1"/>
  <c r="DA436" i="4"/>
  <c r="DB436" i="4" s="1"/>
  <c r="CY436" i="4"/>
  <c r="CZ436" i="4" s="1"/>
  <c r="AA436" i="4"/>
  <c r="DE435" i="4"/>
  <c r="DF435" i="4" s="1"/>
  <c r="DC435" i="4"/>
  <c r="DD435" i="4" s="1"/>
  <c r="DA435" i="4"/>
  <c r="DB435" i="4" s="1"/>
  <c r="CY435" i="4"/>
  <c r="CZ435" i="4" s="1"/>
  <c r="AA435" i="4"/>
  <c r="DE434" i="4"/>
  <c r="DF434" i="4" s="1"/>
  <c r="DC434" i="4"/>
  <c r="DD434" i="4" s="1"/>
  <c r="DA434" i="4"/>
  <c r="DB434" i="4" s="1"/>
  <c r="CY434" i="4"/>
  <c r="AA434" i="4"/>
  <c r="DE433" i="4"/>
  <c r="DF433" i="4" s="1"/>
  <c r="DC433" i="4"/>
  <c r="DD433" i="4" s="1"/>
  <c r="DA433" i="4"/>
  <c r="DB433" i="4" s="1"/>
  <c r="CY433" i="4"/>
  <c r="AA433" i="4"/>
  <c r="DE432" i="4"/>
  <c r="DF432" i="4" s="1"/>
  <c r="DC432" i="4"/>
  <c r="DD432" i="4" s="1"/>
  <c r="DA432" i="4"/>
  <c r="DB432" i="4" s="1"/>
  <c r="CY432" i="4"/>
  <c r="AA432" i="4"/>
  <c r="DE431" i="4"/>
  <c r="DF431" i="4" s="1"/>
  <c r="DC431" i="4"/>
  <c r="DD431" i="4" s="1"/>
  <c r="DA431" i="4"/>
  <c r="DB431" i="4" s="1"/>
  <c r="CY431" i="4"/>
  <c r="CZ431" i="4" s="1"/>
  <c r="DE430" i="4"/>
  <c r="DF430" i="4" s="1"/>
  <c r="DC430" i="4"/>
  <c r="DD430" i="4" s="1"/>
  <c r="DA430" i="4"/>
  <c r="DB430" i="4" s="1"/>
  <c r="CY430" i="4"/>
  <c r="DE429" i="4"/>
  <c r="DF429" i="4" s="1"/>
  <c r="DC429" i="4"/>
  <c r="DD429" i="4" s="1"/>
  <c r="DA429" i="4"/>
  <c r="DB429" i="4" s="1"/>
  <c r="CY429" i="4"/>
  <c r="CZ429" i="4" s="1"/>
  <c r="DE428" i="4"/>
  <c r="DF428" i="4" s="1"/>
  <c r="DC428" i="4"/>
  <c r="DD428" i="4" s="1"/>
  <c r="DA428" i="4"/>
  <c r="DB428" i="4" s="1"/>
  <c r="CY428" i="4"/>
  <c r="DE426" i="4"/>
  <c r="DF426" i="4" s="1"/>
  <c r="DC426" i="4"/>
  <c r="DD426" i="4" s="1"/>
  <c r="DA426" i="4"/>
  <c r="DB426" i="4" s="1"/>
  <c r="CY426" i="4"/>
  <c r="CZ426" i="4" s="1"/>
  <c r="DE425" i="4"/>
  <c r="DF425" i="4" s="1"/>
  <c r="DC425" i="4"/>
  <c r="DD425" i="4" s="1"/>
  <c r="DA425" i="4"/>
  <c r="DB425" i="4" s="1"/>
  <c r="CY425" i="4"/>
  <c r="DE424" i="4"/>
  <c r="DF424" i="4" s="1"/>
  <c r="DC424" i="4"/>
  <c r="DD424" i="4" s="1"/>
  <c r="DA424" i="4"/>
  <c r="DB424" i="4" s="1"/>
  <c r="CY424" i="4"/>
  <c r="CZ424" i="4" s="1"/>
  <c r="DE421" i="4"/>
  <c r="DF421" i="4" s="1"/>
  <c r="DC421" i="4"/>
  <c r="DD421" i="4" s="1"/>
  <c r="DA421" i="4"/>
  <c r="DB421" i="4" s="1"/>
  <c r="CY421" i="4"/>
  <c r="AA421" i="4"/>
  <c r="DE420" i="4"/>
  <c r="DF420" i="4" s="1"/>
  <c r="DC420" i="4"/>
  <c r="DD420" i="4" s="1"/>
  <c r="DA420" i="4"/>
  <c r="DB420" i="4" s="1"/>
  <c r="CY420" i="4"/>
  <c r="AA420" i="4"/>
  <c r="DE418" i="4"/>
  <c r="DF418" i="4" s="1"/>
  <c r="DC418" i="4"/>
  <c r="DD418" i="4" s="1"/>
  <c r="DA418" i="4"/>
  <c r="DB418" i="4" s="1"/>
  <c r="CY418" i="4"/>
  <c r="CZ418" i="4" s="1"/>
  <c r="AA418" i="4"/>
  <c r="DE417" i="4"/>
  <c r="DF417" i="4" s="1"/>
  <c r="DC417" i="4"/>
  <c r="DD417" i="4" s="1"/>
  <c r="DA417" i="4"/>
  <c r="DB417" i="4" s="1"/>
  <c r="CY417" i="4"/>
  <c r="CZ417" i="4" s="1"/>
  <c r="AA417" i="4"/>
  <c r="DE415" i="4"/>
  <c r="DF415" i="4" s="1"/>
  <c r="DC415" i="4"/>
  <c r="DD415" i="4" s="1"/>
  <c r="DA415" i="4"/>
  <c r="DB415" i="4" s="1"/>
  <c r="CY415" i="4"/>
  <c r="DE414" i="4"/>
  <c r="DF414" i="4" s="1"/>
  <c r="DC414" i="4"/>
  <c r="DD414" i="4" s="1"/>
  <c r="DA414" i="4"/>
  <c r="DB414" i="4" s="1"/>
  <c r="CY414" i="4"/>
  <c r="CZ414" i="4" s="1"/>
  <c r="AA414" i="4"/>
  <c r="DE413" i="4"/>
  <c r="DF413" i="4" s="1"/>
  <c r="DC413" i="4"/>
  <c r="DD413" i="4" s="1"/>
  <c r="DA413" i="4"/>
  <c r="DB413" i="4" s="1"/>
  <c r="CY413" i="4"/>
  <c r="CZ413" i="4" s="1"/>
  <c r="AA413" i="4"/>
  <c r="DE412" i="4"/>
  <c r="DF412" i="4" s="1"/>
  <c r="DC412" i="4"/>
  <c r="DD412" i="4" s="1"/>
  <c r="DA412" i="4"/>
  <c r="DB412" i="4" s="1"/>
  <c r="CY412" i="4"/>
  <c r="AA412" i="4"/>
  <c r="DE411" i="4"/>
  <c r="DF411" i="4" s="1"/>
  <c r="DC411" i="4"/>
  <c r="DD411" i="4" s="1"/>
  <c r="DA411" i="4"/>
  <c r="DB411" i="4" s="1"/>
  <c r="CY411" i="4"/>
  <c r="CZ411" i="4" s="1"/>
  <c r="AA411" i="4"/>
  <c r="DE410" i="4"/>
  <c r="DF410" i="4" s="1"/>
  <c r="DC410" i="4"/>
  <c r="DD410" i="4" s="1"/>
  <c r="DA410" i="4"/>
  <c r="DB410" i="4" s="1"/>
  <c r="CY410" i="4"/>
  <c r="CZ410" i="4" s="1"/>
  <c r="AA410" i="4"/>
  <c r="DE409" i="4"/>
  <c r="DF409" i="4" s="1"/>
  <c r="DC409" i="4"/>
  <c r="DD409" i="4" s="1"/>
  <c r="DA409" i="4"/>
  <c r="DB409" i="4" s="1"/>
  <c r="CY409" i="4"/>
  <c r="CZ409" i="4" s="1"/>
  <c r="AA409" i="4"/>
  <c r="DE405" i="4"/>
  <c r="DF405" i="4" s="1"/>
  <c r="DC405" i="4"/>
  <c r="DD405" i="4" s="1"/>
  <c r="DA405" i="4"/>
  <c r="DB405" i="4" s="1"/>
  <c r="CY405" i="4"/>
  <c r="AA405" i="4"/>
  <c r="DE404" i="4"/>
  <c r="DF404" i="4" s="1"/>
  <c r="DC404" i="4"/>
  <c r="DD404" i="4" s="1"/>
  <c r="DA404" i="4"/>
  <c r="DB404" i="4" s="1"/>
  <c r="CY404" i="4"/>
  <c r="AA404" i="4"/>
  <c r="DE403" i="4"/>
  <c r="DF403" i="4" s="1"/>
  <c r="DC403" i="4"/>
  <c r="DD403" i="4" s="1"/>
  <c r="DA403" i="4"/>
  <c r="DB403" i="4" s="1"/>
  <c r="CY403" i="4"/>
  <c r="CZ403" i="4" s="1"/>
  <c r="DE402" i="4"/>
  <c r="DF402" i="4" s="1"/>
  <c r="DC402" i="4"/>
  <c r="DD402" i="4" s="1"/>
  <c r="DA402" i="4"/>
  <c r="DB402" i="4" s="1"/>
  <c r="CY402" i="4"/>
  <c r="AA402" i="4"/>
  <c r="DE401" i="4"/>
  <c r="DF401" i="4" s="1"/>
  <c r="DC401" i="4"/>
  <c r="DD401" i="4" s="1"/>
  <c r="DA401" i="4"/>
  <c r="DB401" i="4" s="1"/>
  <c r="CY401" i="4"/>
  <c r="AA401" i="4"/>
  <c r="DE400" i="4"/>
  <c r="DF400" i="4" s="1"/>
  <c r="DC400" i="4"/>
  <c r="DD400" i="4" s="1"/>
  <c r="DA400" i="4"/>
  <c r="DB400" i="4" s="1"/>
  <c r="CY400" i="4"/>
  <c r="CZ400" i="4" s="1"/>
  <c r="AA400" i="4"/>
  <c r="DE399" i="4"/>
  <c r="DF399" i="4" s="1"/>
  <c r="DC399" i="4"/>
  <c r="DD399" i="4" s="1"/>
  <c r="DA399" i="4"/>
  <c r="DB399" i="4" s="1"/>
  <c r="CY399" i="4"/>
  <c r="AA399" i="4"/>
  <c r="DE398" i="4"/>
  <c r="DF398" i="4" s="1"/>
  <c r="DC398" i="4"/>
  <c r="DD398" i="4" s="1"/>
  <c r="DA398" i="4"/>
  <c r="DB398" i="4" s="1"/>
  <c r="CY398" i="4"/>
  <c r="AA398" i="4"/>
  <c r="DE397" i="4"/>
  <c r="DF397" i="4" s="1"/>
  <c r="DC397" i="4"/>
  <c r="DD397" i="4" s="1"/>
  <c r="DA397" i="4"/>
  <c r="DB397" i="4" s="1"/>
  <c r="CY397" i="4"/>
  <c r="AA397" i="4"/>
  <c r="DE396" i="4"/>
  <c r="DF396" i="4" s="1"/>
  <c r="DC396" i="4"/>
  <c r="DD396" i="4" s="1"/>
  <c r="DA396" i="4"/>
  <c r="DB396" i="4" s="1"/>
  <c r="CY396" i="4"/>
  <c r="CZ396" i="4" s="1"/>
  <c r="AA396" i="4"/>
  <c r="DE395" i="4"/>
  <c r="DF395" i="4" s="1"/>
  <c r="DC395" i="4"/>
  <c r="DD395" i="4" s="1"/>
  <c r="DA395" i="4"/>
  <c r="DB395" i="4" s="1"/>
  <c r="CY395" i="4"/>
  <c r="AA395" i="4"/>
  <c r="DE394" i="4"/>
  <c r="DF394" i="4" s="1"/>
  <c r="DC394" i="4"/>
  <c r="DD394" i="4" s="1"/>
  <c r="DA394" i="4"/>
  <c r="DB394" i="4" s="1"/>
  <c r="CY394" i="4"/>
  <c r="AA394" i="4"/>
  <c r="DE393" i="4"/>
  <c r="DF393" i="4" s="1"/>
  <c r="DC393" i="4"/>
  <c r="DD393" i="4" s="1"/>
  <c r="DA393" i="4"/>
  <c r="DB393" i="4" s="1"/>
  <c r="CY393" i="4"/>
  <c r="AA393" i="4"/>
  <c r="DE392" i="4"/>
  <c r="DF392" i="4" s="1"/>
  <c r="DC392" i="4"/>
  <c r="DD392" i="4" s="1"/>
  <c r="DA392" i="4"/>
  <c r="DB392" i="4" s="1"/>
  <c r="CY392" i="4"/>
  <c r="CZ392" i="4" s="1"/>
  <c r="AA392" i="4"/>
  <c r="DE391" i="4"/>
  <c r="DF391" i="4" s="1"/>
  <c r="DC391" i="4"/>
  <c r="DD391" i="4" s="1"/>
  <c r="DA391" i="4"/>
  <c r="DB391" i="4" s="1"/>
  <c r="CY391" i="4"/>
  <c r="AA391" i="4"/>
  <c r="DE390" i="4"/>
  <c r="DF390" i="4" s="1"/>
  <c r="DC390" i="4"/>
  <c r="DD390" i="4" s="1"/>
  <c r="DA390" i="4"/>
  <c r="DB390" i="4" s="1"/>
  <c r="CY390" i="4"/>
  <c r="AA390" i="4"/>
  <c r="DE389" i="4"/>
  <c r="DF389" i="4" s="1"/>
  <c r="DC389" i="4"/>
  <c r="DD389" i="4" s="1"/>
  <c r="DA389" i="4"/>
  <c r="DB389" i="4" s="1"/>
  <c r="CY389" i="4"/>
  <c r="CZ389" i="4" s="1"/>
  <c r="DE388" i="4"/>
  <c r="DF388" i="4" s="1"/>
  <c r="DC388" i="4"/>
  <c r="DD388" i="4" s="1"/>
  <c r="DA388" i="4"/>
  <c r="DB388" i="4" s="1"/>
  <c r="CY388" i="4"/>
  <c r="AA388" i="4"/>
  <c r="DE387" i="4"/>
  <c r="DF387" i="4" s="1"/>
  <c r="DC387" i="4"/>
  <c r="DD387" i="4" s="1"/>
  <c r="DA387" i="4"/>
  <c r="DB387" i="4" s="1"/>
  <c r="CY387" i="4"/>
  <c r="CZ387" i="4" s="1"/>
  <c r="AA387" i="4"/>
  <c r="DE386" i="4"/>
  <c r="DF386" i="4" s="1"/>
  <c r="DC386" i="4"/>
  <c r="DD386" i="4" s="1"/>
  <c r="DA386" i="4"/>
  <c r="DB386" i="4" s="1"/>
  <c r="CY386" i="4"/>
  <c r="DE385" i="4"/>
  <c r="DF385" i="4" s="1"/>
  <c r="DC385" i="4"/>
  <c r="DD385" i="4" s="1"/>
  <c r="DA385" i="4"/>
  <c r="DB385" i="4" s="1"/>
  <c r="CY385" i="4"/>
  <c r="AA385" i="4"/>
  <c r="DE384" i="4"/>
  <c r="DF384" i="4" s="1"/>
  <c r="DC384" i="4"/>
  <c r="DD384" i="4" s="1"/>
  <c r="DA384" i="4"/>
  <c r="DB384" i="4" s="1"/>
  <c r="CY384" i="4"/>
  <c r="CZ384" i="4" s="1"/>
  <c r="AA384" i="4"/>
  <c r="DE382" i="4"/>
  <c r="DF382" i="4" s="1"/>
  <c r="DC382" i="4"/>
  <c r="DD382" i="4" s="1"/>
  <c r="DA382" i="4"/>
  <c r="DB382" i="4" s="1"/>
  <c r="CY382" i="4"/>
  <c r="CZ382" i="4" s="1"/>
  <c r="AA382" i="4"/>
  <c r="DE381" i="4"/>
  <c r="DF381" i="4" s="1"/>
  <c r="DC381" i="4"/>
  <c r="DD381" i="4" s="1"/>
  <c r="DA381" i="4"/>
  <c r="DB381" i="4" s="1"/>
  <c r="CY381" i="4"/>
  <c r="AA381" i="4"/>
  <c r="DE378" i="4"/>
  <c r="DF378" i="4" s="1"/>
  <c r="DC378" i="4"/>
  <c r="DD378" i="4" s="1"/>
  <c r="DA378" i="4"/>
  <c r="DB378" i="4" s="1"/>
  <c r="CY378" i="4"/>
  <c r="AA378" i="4"/>
  <c r="DE377" i="4"/>
  <c r="DF377" i="4" s="1"/>
  <c r="DC377" i="4"/>
  <c r="DD377" i="4" s="1"/>
  <c r="DA377" i="4"/>
  <c r="DB377" i="4" s="1"/>
  <c r="CY377" i="4"/>
  <c r="CZ377" i="4" s="1"/>
  <c r="AA377" i="4"/>
  <c r="DE376" i="4"/>
  <c r="DF376" i="4" s="1"/>
  <c r="DC376" i="4"/>
  <c r="DD376" i="4" s="1"/>
  <c r="DA376" i="4"/>
  <c r="DB376" i="4" s="1"/>
  <c r="CY376" i="4"/>
  <c r="CZ376" i="4" s="1"/>
  <c r="DE375" i="4"/>
  <c r="DF375" i="4" s="1"/>
  <c r="DC375" i="4"/>
  <c r="DD374" i="4" s="1"/>
  <c r="DA375" i="4"/>
  <c r="DB375" i="4" s="1"/>
  <c r="CY375" i="4"/>
  <c r="CZ375" i="4" s="1"/>
  <c r="AA375" i="4"/>
  <c r="DE374" i="4"/>
  <c r="DF374" i="4" s="1"/>
  <c r="DC374" i="4"/>
  <c r="DD373" i="4" s="1"/>
  <c r="DA374" i="4"/>
  <c r="DB374" i="4" s="1"/>
  <c r="CY374" i="4"/>
  <c r="CZ374" i="4" s="1"/>
  <c r="AA374" i="4"/>
  <c r="DE373" i="4"/>
  <c r="DF373" i="4" s="1"/>
  <c r="DC373" i="4"/>
  <c r="DA373" i="4"/>
  <c r="DB373" i="4" s="1"/>
  <c r="CY373" i="4"/>
  <c r="AA373" i="4"/>
  <c r="DE372" i="4"/>
  <c r="DF372" i="4" s="1"/>
  <c r="DC372" i="4"/>
  <c r="DD372" i="4" s="1"/>
  <c r="DA372" i="4"/>
  <c r="DB372" i="4" s="1"/>
  <c r="CY372" i="4"/>
  <c r="CZ372" i="4" s="1"/>
  <c r="DE371" i="4"/>
  <c r="DF371" i="4" s="1"/>
  <c r="DC371" i="4"/>
  <c r="DD371" i="4" s="1"/>
  <c r="DA371" i="4"/>
  <c r="DB371" i="4" s="1"/>
  <c r="CY371" i="4"/>
  <c r="CZ371" i="4" s="1"/>
  <c r="AA371" i="4"/>
  <c r="DE370" i="4"/>
  <c r="DF370" i="4" s="1"/>
  <c r="DC370" i="4"/>
  <c r="DD370" i="4" s="1"/>
  <c r="DA370" i="4"/>
  <c r="DB370" i="4" s="1"/>
  <c r="CY370" i="4"/>
  <c r="CZ370" i="4" s="1"/>
  <c r="DE369" i="4"/>
  <c r="DF369" i="4" s="1"/>
  <c r="DC369" i="4"/>
  <c r="DD369" i="4" s="1"/>
  <c r="DA369" i="4"/>
  <c r="DB369" i="4" s="1"/>
  <c r="CY369" i="4"/>
  <c r="CZ369" i="4" s="1"/>
  <c r="AA369" i="4"/>
  <c r="DE368" i="4"/>
  <c r="DF368" i="4" s="1"/>
  <c r="DC368" i="4"/>
  <c r="DD368" i="4" s="1"/>
  <c r="DA368" i="4"/>
  <c r="DB368" i="4" s="1"/>
  <c r="CY368" i="4"/>
  <c r="CZ368" i="4" s="1"/>
  <c r="DE367" i="4"/>
  <c r="DF367" i="4" s="1"/>
  <c r="DC367" i="4"/>
  <c r="DD367" i="4" s="1"/>
  <c r="DA367" i="4"/>
  <c r="DB367" i="4" s="1"/>
  <c r="CY367" i="4"/>
  <c r="CZ367" i="4" s="1"/>
  <c r="AA367" i="4"/>
  <c r="DE366" i="4"/>
  <c r="DF366" i="4" s="1"/>
  <c r="DC366" i="4"/>
  <c r="DD366" i="4" s="1"/>
  <c r="DA366" i="4"/>
  <c r="DB366" i="4" s="1"/>
  <c r="CY366" i="4"/>
  <c r="AA366" i="4"/>
  <c r="DE365" i="4"/>
  <c r="DF365" i="4" s="1"/>
  <c r="DC365" i="4"/>
  <c r="DD365" i="4" s="1"/>
  <c r="DA365" i="4"/>
  <c r="DB365" i="4" s="1"/>
  <c r="CY365" i="4"/>
  <c r="CZ365" i="4" s="1"/>
  <c r="AA365" i="4"/>
  <c r="DE364" i="4"/>
  <c r="DF364" i="4" s="1"/>
  <c r="DC364" i="4"/>
  <c r="DD364" i="4" s="1"/>
  <c r="DA364" i="4"/>
  <c r="DB364" i="4" s="1"/>
  <c r="CY364" i="4"/>
  <c r="CZ364" i="4" s="1"/>
  <c r="AA364" i="4"/>
  <c r="DE363" i="4"/>
  <c r="DF363" i="4" s="1"/>
  <c r="DC363" i="4"/>
  <c r="DD363" i="4" s="1"/>
  <c r="DA363" i="4"/>
  <c r="DB363" i="4" s="1"/>
  <c r="CY363" i="4"/>
  <c r="CZ363" i="4" s="1"/>
  <c r="AA363" i="4"/>
  <c r="DE362" i="4"/>
  <c r="DF362" i="4" s="1"/>
  <c r="DC362" i="4"/>
  <c r="DD362" i="4" s="1"/>
  <c r="DA362" i="4"/>
  <c r="DB362" i="4" s="1"/>
  <c r="CY362" i="4"/>
  <c r="AA362" i="4"/>
  <c r="DE360" i="4"/>
  <c r="DF360" i="4" s="1"/>
  <c r="DC360" i="4"/>
  <c r="DD360" i="4" s="1"/>
  <c r="DA360" i="4"/>
  <c r="DB360" i="4" s="1"/>
  <c r="CY360" i="4"/>
  <c r="CZ360" i="4" s="1"/>
  <c r="AA360" i="4"/>
  <c r="DE359" i="4"/>
  <c r="DF359" i="4" s="1"/>
  <c r="DC359" i="4"/>
  <c r="DD359" i="4" s="1"/>
  <c r="DA359" i="4"/>
  <c r="DB359" i="4" s="1"/>
  <c r="CY359" i="4"/>
  <c r="CZ359" i="4" s="1"/>
  <c r="AA359" i="4"/>
  <c r="DE358" i="4"/>
  <c r="DF358" i="4" s="1"/>
  <c r="DC358" i="4"/>
  <c r="DD358" i="4" s="1"/>
  <c r="DA358" i="4"/>
  <c r="DB358" i="4" s="1"/>
  <c r="CY358" i="4"/>
  <c r="AA358" i="4"/>
  <c r="DE357" i="4"/>
  <c r="DF357" i="4" s="1"/>
  <c r="DC357" i="4"/>
  <c r="DD357" i="4" s="1"/>
  <c r="DA357" i="4"/>
  <c r="DB357" i="4" s="1"/>
  <c r="CY357" i="4"/>
  <c r="AA357" i="4"/>
  <c r="DE356" i="4"/>
  <c r="DF356" i="4" s="1"/>
  <c r="DC356" i="4"/>
  <c r="DD356" i="4" s="1"/>
  <c r="DA356" i="4"/>
  <c r="DB356" i="4" s="1"/>
  <c r="CY356" i="4"/>
  <c r="CZ356" i="4" s="1"/>
  <c r="AA356" i="4"/>
  <c r="DE355" i="4"/>
  <c r="DF355" i="4" s="1"/>
  <c r="DC355" i="4"/>
  <c r="DD355" i="4" s="1"/>
  <c r="DA355" i="4"/>
  <c r="DB355" i="4" s="1"/>
  <c r="CY355" i="4"/>
  <c r="CZ355" i="4" s="1"/>
  <c r="AA355" i="4"/>
  <c r="DE354" i="4"/>
  <c r="DF354" i="4" s="1"/>
  <c r="DC354" i="4"/>
  <c r="DD354" i="4" s="1"/>
  <c r="DA354" i="4"/>
  <c r="DB354" i="4" s="1"/>
  <c r="CY354" i="4"/>
  <c r="CZ354" i="4" s="1"/>
  <c r="AA354" i="4"/>
  <c r="DE353" i="4"/>
  <c r="DF353" i="4" s="1"/>
  <c r="DC353" i="4"/>
  <c r="DD353" i="4" s="1"/>
  <c r="DA353" i="4"/>
  <c r="DB353" i="4" s="1"/>
  <c r="CY353" i="4"/>
  <c r="AA353" i="4"/>
  <c r="DE351" i="4"/>
  <c r="DF351" i="4" s="1"/>
  <c r="DC351" i="4"/>
  <c r="DD351" i="4" s="1"/>
  <c r="DA351" i="4"/>
  <c r="DB351" i="4" s="1"/>
  <c r="CY351" i="4"/>
  <c r="CZ351" i="4" s="1"/>
  <c r="AA351" i="4"/>
  <c r="DE350" i="4"/>
  <c r="DF350" i="4" s="1"/>
  <c r="DC350" i="4"/>
  <c r="DD350" i="4" s="1"/>
  <c r="DA350" i="4"/>
  <c r="DB350" i="4" s="1"/>
  <c r="CY350" i="4"/>
  <c r="CZ350" i="4" s="1"/>
  <c r="AA350" i="4"/>
  <c r="DE347" i="4"/>
  <c r="DF347" i="4" s="1"/>
  <c r="DC347" i="4"/>
  <c r="DD347" i="4" s="1"/>
  <c r="DA347" i="4"/>
  <c r="DB347" i="4" s="1"/>
  <c r="CY347" i="4"/>
  <c r="CZ347" i="4" s="1"/>
  <c r="AA347" i="4"/>
  <c r="DE346" i="4"/>
  <c r="DF346" i="4" s="1"/>
  <c r="DC346" i="4"/>
  <c r="DD346" i="4" s="1"/>
  <c r="DA346" i="4"/>
  <c r="DB346" i="4" s="1"/>
  <c r="CY346" i="4"/>
  <c r="CZ346" i="4" s="1"/>
  <c r="AA346" i="4"/>
  <c r="DE345" i="4"/>
  <c r="DF345" i="4" s="1"/>
  <c r="DC345" i="4"/>
  <c r="DD345" i="4" s="1"/>
  <c r="DA345" i="4"/>
  <c r="DB345" i="4" s="1"/>
  <c r="CY345" i="4"/>
  <c r="CZ345" i="4" s="1"/>
  <c r="AA345" i="4"/>
  <c r="DE343" i="4"/>
  <c r="DF343" i="4" s="1"/>
  <c r="DC343" i="4"/>
  <c r="DD343" i="4" s="1"/>
  <c r="DA343" i="4"/>
  <c r="DB343" i="4" s="1"/>
  <c r="CY343" i="4"/>
  <c r="AA343" i="4"/>
  <c r="DE342" i="4"/>
  <c r="DF342" i="4" s="1"/>
  <c r="DC342" i="4"/>
  <c r="DD342" i="4" s="1"/>
  <c r="DA342" i="4"/>
  <c r="DB342" i="4" s="1"/>
  <c r="CY342" i="4"/>
  <c r="CZ342" i="4" s="1"/>
  <c r="AA342" i="4"/>
  <c r="DE341" i="4"/>
  <c r="DF341" i="4" s="1"/>
  <c r="DC341" i="4"/>
  <c r="DD341" i="4" s="1"/>
  <c r="DA341" i="4"/>
  <c r="DB341" i="4" s="1"/>
  <c r="CY341" i="4"/>
  <c r="CZ341" i="4" s="1"/>
  <c r="AA341" i="4"/>
  <c r="DE340" i="4"/>
  <c r="DF340" i="4" s="1"/>
  <c r="DC340" i="4"/>
  <c r="DD340" i="4" s="1"/>
  <c r="DA340" i="4"/>
  <c r="DB340" i="4" s="1"/>
  <c r="CY340" i="4"/>
  <c r="CZ340" i="4" s="1"/>
  <c r="AA340" i="4"/>
  <c r="DE339" i="4"/>
  <c r="DF339" i="4" s="1"/>
  <c r="DC339" i="4"/>
  <c r="DD339" i="4" s="1"/>
  <c r="DA339" i="4"/>
  <c r="DB339" i="4" s="1"/>
  <c r="CY339" i="4"/>
  <c r="AA339" i="4"/>
  <c r="DE338" i="4"/>
  <c r="DF338" i="4" s="1"/>
  <c r="DC338" i="4"/>
  <c r="DD338" i="4" s="1"/>
  <c r="DA338" i="4"/>
  <c r="DB338" i="4" s="1"/>
  <c r="CY338" i="4"/>
  <c r="AA338" i="4"/>
  <c r="DE337" i="4"/>
  <c r="DF337" i="4" s="1"/>
  <c r="DC337" i="4"/>
  <c r="DD337" i="4" s="1"/>
  <c r="DA337" i="4"/>
  <c r="DB337" i="4" s="1"/>
  <c r="CY337" i="4"/>
  <c r="DE336" i="4"/>
  <c r="DF336" i="4" s="1"/>
  <c r="DC336" i="4"/>
  <c r="DD336" i="4" s="1"/>
  <c r="DA336" i="4"/>
  <c r="DB336" i="4" s="1"/>
  <c r="CY336" i="4"/>
  <c r="CZ336" i="4" s="1"/>
  <c r="AA336" i="4"/>
  <c r="DE335" i="4"/>
  <c r="DF335" i="4" s="1"/>
  <c r="DC335" i="4"/>
  <c r="DD335" i="4" s="1"/>
  <c r="DA335" i="4"/>
  <c r="DB335" i="4" s="1"/>
  <c r="CY335" i="4"/>
  <c r="CZ335" i="4" s="1"/>
  <c r="AA335" i="4"/>
  <c r="DE334" i="4"/>
  <c r="DF334" i="4" s="1"/>
  <c r="DC334" i="4"/>
  <c r="DD334" i="4" s="1"/>
  <c r="DA334" i="4"/>
  <c r="DB334" i="4" s="1"/>
  <c r="CY334" i="4"/>
  <c r="AA334" i="4"/>
  <c r="DE333" i="4"/>
  <c r="DF333" i="4" s="1"/>
  <c r="DC333" i="4"/>
  <c r="DD333" i="4" s="1"/>
  <c r="DA333" i="4"/>
  <c r="DB333" i="4" s="1"/>
  <c r="CY333" i="4"/>
  <c r="CZ333" i="4" s="1"/>
  <c r="AA333" i="4"/>
  <c r="DC332" i="4"/>
  <c r="DD332" i="4" s="1"/>
  <c r="DA332" i="4"/>
  <c r="DB332" i="4" s="1"/>
  <c r="CY332" i="4"/>
  <c r="CZ332" i="4" s="1"/>
  <c r="AA332" i="4"/>
  <c r="DE331" i="4"/>
  <c r="DF331" i="4" s="1"/>
  <c r="DC331" i="4"/>
  <c r="DD331" i="4" s="1"/>
  <c r="DA331" i="4"/>
  <c r="DB331" i="4" s="1"/>
  <c r="CY331" i="4"/>
  <c r="CZ331" i="4" s="1"/>
  <c r="AA331" i="4"/>
  <c r="DE330" i="4"/>
  <c r="DF330" i="4" s="1"/>
  <c r="DC330" i="4"/>
  <c r="DD330" i="4" s="1"/>
  <c r="DA330" i="4"/>
  <c r="DB330" i="4" s="1"/>
  <c r="CY330" i="4"/>
  <c r="DE329" i="4"/>
  <c r="DF329" i="4" s="1"/>
  <c r="DC329" i="4"/>
  <c r="DD329" i="4" s="1"/>
  <c r="DA329" i="4"/>
  <c r="DB329" i="4" s="1"/>
  <c r="CY329" i="4"/>
  <c r="AA329" i="4"/>
  <c r="DE327" i="4"/>
  <c r="DF327" i="4" s="1"/>
  <c r="DC327" i="4"/>
  <c r="DD327" i="4" s="1"/>
  <c r="DA327" i="4"/>
  <c r="DB327" i="4" s="1"/>
  <c r="CY327" i="4"/>
  <c r="CZ327" i="4" s="1"/>
  <c r="AA327" i="4"/>
  <c r="DE326" i="4"/>
  <c r="DF326" i="4" s="1"/>
  <c r="DC326" i="4"/>
  <c r="DD326" i="4" s="1"/>
  <c r="DA326" i="4"/>
  <c r="DB326" i="4" s="1"/>
  <c r="CY326" i="4"/>
  <c r="CZ326" i="4" s="1"/>
  <c r="AA326" i="4"/>
  <c r="CZ325" i="4"/>
  <c r="DE324" i="4"/>
  <c r="DF324" i="4" s="1"/>
  <c r="DC324" i="4"/>
  <c r="DD324" i="4" s="1"/>
  <c r="DA324" i="4"/>
  <c r="DB324" i="4" s="1"/>
  <c r="CY324" i="4"/>
  <c r="CZ324" i="4" s="1"/>
  <c r="AA324" i="4"/>
  <c r="DE323" i="4"/>
  <c r="DF323" i="4" s="1"/>
  <c r="DC323" i="4"/>
  <c r="DD323" i="4" s="1"/>
  <c r="DA323" i="4"/>
  <c r="DB323" i="4" s="1"/>
  <c r="CY323" i="4"/>
  <c r="CZ323" i="4" s="1"/>
  <c r="AA323" i="4"/>
  <c r="DE322" i="4"/>
  <c r="DF322" i="4" s="1"/>
  <c r="DC322" i="4"/>
  <c r="DD322" i="4" s="1"/>
  <c r="DA322" i="4"/>
  <c r="DB322" i="4" s="1"/>
  <c r="CY322" i="4"/>
  <c r="AA322" i="4"/>
  <c r="DE319" i="4"/>
  <c r="DF319" i="4" s="1"/>
  <c r="DC319" i="4"/>
  <c r="DD319" i="4" s="1"/>
  <c r="DA319" i="4"/>
  <c r="DB319" i="4" s="1"/>
  <c r="CY319" i="4"/>
  <c r="CZ319" i="4" s="1"/>
  <c r="AA319" i="4"/>
  <c r="DE317" i="4"/>
  <c r="DF317" i="4" s="1"/>
  <c r="DC317" i="4"/>
  <c r="DD317" i="4" s="1"/>
  <c r="DA317" i="4"/>
  <c r="DB317" i="4" s="1"/>
  <c r="CY317" i="4"/>
  <c r="CZ317" i="4" s="1"/>
  <c r="AA317" i="4"/>
  <c r="DE316" i="4"/>
  <c r="DF316" i="4" s="1"/>
  <c r="DC316" i="4"/>
  <c r="DD316" i="4" s="1"/>
  <c r="DA316" i="4"/>
  <c r="DB316" i="4" s="1"/>
  <c r="CY316" i="4"/>
  <c r="AA316" i="4"/>
  <c r="DE315" i="4"/>
  <c r="DF315" i="4" s="1"/>
  <c r="DC315" i="4"/>
  <c r="DD315" i="4" s="1"/>
  <c r="DA315" i="4"/>
  <c r="DB315" i="4" s="1"/>
  <c r="CY315" i="4"/>
  <c r="AA315" i="4"/>
  <c r="DE313" i="4"/>
  <c r="DF313" i="4" s="1"/>
  <c r="DC313" i="4"/>
  <c r="DD313" i="4" s="1"/>
  <c r="DA313" i="4"/>
  <c r="DB313" i="4" s="1"/>
  <c r="CY313" i="4"/>
  <c r="CZ313" i="4" s="1"/>
  <c r="AA313" i="4"/>
  <c r="DE311" i="4"/>
  <c r="DF311" i="4" s="1"/>
  <c r="DC311" i="4"/>
  <c r="DD311" i="4" s="1"/>
  <c r="DA311" i="4"/>
  <c r="DB311" i="4" s="1"/>
  <c r="CY311" i="4"/>
  <c r="CZ311" i="4" s="1"/>
  <c r="AA311" i="4"/>
  <c r="DE310" i="4"/>
  <c r="DF310" i="4" s="1"/>
  <c r="DC310" i="4"/>
  <c r="DD310" i="4" s="1"/>
  <c r="DA310" i="4"/>
  <c r="DB310" i="4" s="1"/>
  <c r="CY310" i="4"/>
  <c r="AA310" i="4"/>
  <c r="DE309" i="4"/>
  <c r="DF309" i="4" s="1"/>
  <c r="DC309" i="4"/>
  <c r="DD309" i="4" s="1"/>
  <c r="DA309" i="4"/>
  <c r="DB309" i="4" s="1"/>
  <c r="CY309" i="4"/>
  <c r="AA309" i="4"/>
  <c r="DE308" i="4"/>
  <c r="DF308" i="4" s="1"/>
  <c r="DC308" i="4"/>
  <c r="DD308" i="4" s="1"/>
  <c r="DA308" i="4"/>
  <c r="DB308" i="4" s="1"/>
  <c r="CY308" i="4"/>
  <c r="CZ308" i="4" s="1"/>
  <c r="AA308" i="4"/>
  <c r="DE305" i="4"/>
  <c r="DF305" i="4" s="1"/>
  <c r="DC305" i="4"/>
  <c r="DD305" i="4" s="1"/>
  <c r="DA305" i="4"/>
  <c r="DB305" i="4" s="1"/>
  <c r="CY305" i="4"/>
  <c r="CZ305" i="4" s="1"/>
  <c r="AA305" i="4"/>
  <c r="DE304" i="4"/>
  <c r="DF304" i="4" s="1"/>
  <c r="DC304" i="4"/>
  <c r="DD304" i="4" s="1"/>
  <c r="DA304" i="4"/>
  <c r="DB304" i="4" s="1"/>
  <c r="CY304" i="4"/>
  <c r="CZ304" i="4" s="1"/>
  <c r="AA304" i="4"/>
  <c r="DE303" i="4"/>
  <c r="DF303" i="4" s="1"/>
  <c r="DC303" i="4"/>
  <c r="DD303" i="4" s="1"/>
  <c r="DA303" i="4"/>
  <c r="DB303" i="4" s="1"/>
  <c r="CY303" i="4"/>
  <c r="AA303" i="4"/>
  <c r="DE302" i="4"/>
  <c r="DF302" i="4" s="1"/>
  <c r="DC302" i="4"/>
  <c r="DD302" i="4" s="1"/>
  <c r="DA302" i="4"/>
  <c r="DB302" i="4" s="1"/>
  <c r="CY302" i="4"/>
  <c r="CZ302" i="4" s="1"/>
  <c r="AA302" i="4"/>
  <c r="DE301" i="4"/>
  <c r="DF301" i="4" s="1"/>
  <c r="DC301" i="4"/>
  <c r="DD301" i="4" s="1"/>
  <c r="DA301" i="4"/>
  <c r="DB301" i="4" s="1"/>
  <c r="CY301" i="4"/>
  <c r="CZ301" i="4" s="1"/>
  <c r="AA301" i="4"/>
  <c r="DE300" i="4"/>
  <c r="DF300" i="4" s="1"/>
  <c r="DC300" i="4"/>
  <c r="DD300" i="4" s="1"/>
  <c r="DA300" i="4"/>
  <c r="DB300" i="4" s="1"/>
  <c r="CY300" i="4"/>
  <c r="CZ300" i="4" s="1"/>
  <c r="AA300" i="4"/>
  <c r="DE299" i="4"/>
  <c r="DF299" i="4" s="1"/>
  <c r="DC299" i="4"/>
  <c r="DD299" i="4" s="1"/>
  <c r="DA299" i="4"/>
  <c r="DB299" i="4" s="1"/>
  <c r="CY299" i="4"/>
  <c r="CZ299" i="4" s="1"/>
  <c r="AA299" i="4"/>
  <c r="DE298" i="4"/>
  <c r="DF298" i="4" s="1"/>
  <c r="DC298" i="4"/>
  <c r="DD298" i="4" s="1"/>
  <c r="DA298" i="4"/>
  <c r="DB298" i="4" s="1"/>
  <c r="CY298" i="4"/>
  <c r="CZ298" i="4" s="1"/>
  <c r="AA298" i="4"/>
  <c r="DE297" i="4"/>
  <c r="DF297" i="4" s="1"/>
  <c r="DC297" i="4"/>
  <c r="DD297" i="4" s="1"/>
  <c r="DA297" i="4"/>
  <c r="DB297" i="4" s="1"/>
  <c r="CY297" i="4"/>
  <c r="CZ297" i="4" s="1"/>
  <c r="AA297" i="4"/>
  <c r="DE296" i="4"/>
  <c r="DF296" i="4" s="1"/>
  <c r="DC296" i="4"/>
  <c r="DD296" i="4" s="1"/>
  <c r="DA296" i="4"/>
  <c r="DB296" i="4" s="1"/>
  <c r="CY296" i="4"/>
  <c r="CZ296" i="4" s="1"/>
  <c r="AA296" i="4"/>
  <c r="DE295" i="4"/>
  <c r="DF295" i="4" s="1"/>
  <c r="DC295" i="4"/>
  <c r="DD295" i="4" s="1"/>
  <c r="DA295" i="4"/>
  <c r="DB295" i="4" s="1"/>
  <c r="CY295" i="4"/>
  <c r="CZ295" i="4" s="1"/>
  <c r="AA295" i="4"/>
  <c r="DE294" i="4"/>
  <c r="DF294" i="4" s="1"/>
  <c r="DC294" i="4"/>
  <c r="DD294" i="4" s="1"/>
  <c r="DA294" i="4"/>
  <c r="DB294" i="4" s="1"/>
  <c r="CY294" i="4"/>
  <c r="CZ294" i="4" s="1"/>
  <c r="AA294" i="4"/>
  <c r="DE293" i="4"/>
  <c r="DF293" i="4" s="1"/>
  <c r="DC293" i="4"/>
  <c r="DD293" i="4" s="1"/>
  <c r="DA293" i="4"/>
  <c r="DB293" i="4" s="1"/>
  <c r="CY293" i="4"/>
  <c r="CZ293" i="4" s="1"/>
  <c r="DE292" i="4"/>
  <c r="DF292" i="4" s="1"/>
  <c r="DC292" i="4"/>
  <c r="DD292" i="4" s="1"/>
  <c r="DA292" i="4"/>
  <c r="DB292" i="4" s="1"/>
  <c r="CY292" i="4"/>
  <c r="CZ292" i="4" s="1"/>
  <c r="AA292" i="4"/>
  <c r="DE291" i="4"/>
  <c r="DF291" i="4" s="1"/>
  <c r="DC291" i="4"/>
  <c r="DD291" i="4" s="1"/>
  <c r="DA291" i="4"/>
  <c r="DB291" i="4" s="1"/>
  <c r="CY291" i="4"/>
  <c r="CZ291" i="4" s="1"/>
  <c r="DE289" i="4"/>
  <c r="DF289" i="4" s="1"/>
  <c r="DC289" i="4"/>
  <c r="DD289" i="4" s="1"/>
  <c r="DA289" i="4"/>
  <c r="DB289" i="4" s="1"/>
  <c r="CY289" i="4"/>
  <c r="CZ289" i="4" s="1"/>
  <c r="AA289" i="4"/>
  <c r="DE288" i="4"/>
  <c r="DF288" i="4" s="1"/>
  <c r="DC288" i="4"/>
  <c r="DD288" i="4" s="1"/>
  <c r="DA288" i="4"/>
  <c r="DB288" i="4" s="1"/>
  <c r="CY288" i="4"/>
  <c r="CZ288" i="4" s="1"/>
  <c r="AA288" i="4"/>
  <c r="DE287" i="4"/>
  <c r="DF287" i="4" s="1"/>
  <c r="DC287" i="4"/>
  <c r="DD287" i="4" s="1"/>
  <c r="DA287" i="4"/>
  <c r="DB287" i="4" s="1"/>
  <c r="CY287" i="4"/>
  <c r="CZ287" i="4" s="1"/>
  <c r="AA287" i="4"/>
  <c r="DE283" i="4"/>
  <c r="DF283" i="4" s="1"/>
  <c r="DC283" i="4"/>
  <c r="DD283" i="4" s="1"/>
  <c r="DA283" i="4"/>
  <c r="DB283" i="4" s="1"/>
  <c r="CY283" i="4"/>
  <c r="CZ283" i="4" s="1"/>
  <c r="AA283" i="4"/>
  <c r="DE280" i="4"/>
  <c r="DF280" i="4" s="1"/>
  <c r="DC280" i="4"/>
  <c r="DD280" i="4" s="1"/>
  <c r="DA280" i="4"/>
  <c r="DB280" i="4" s="1"/>
  <c r="CY280" i="4"/>
  <c r="AA280" i="4"/>
  <c r="DE279" i="4"/>
  <c r="DF279" i="4" s="1"/>
  <c r="DC279" i="4"/>
  <c r="DD279" i="4" s="1"/>
  <c r="DA279" i="4"/>
  <c r="DB279" i="4" s="1"/>
  <c r="CY279" i="4"/>
  <c r="AA279" i="4"/>
  <c r="DE278" i="4"/>
  <c r="DF278" i="4" s="1"/>
  <c r="DC278" i="4"/>
  <c r="DD278" i="4" s="1"/>
  <c r="DA278" i="4"/>
  <c r="DB278" i="4" s="1"/>
  <c r="CY278" i="4"/>
  <c r="CZ278" i="4" s="1"/>
  <c r="AA278" i="4"/>
  <c r="DE277" i="4"/>
  <c r="DF277" i="4" s="1"/>
  <c r="DC277" i="4"/>
  <c r="DD277" i="4" s="1"/>
  <c r="DA277" i="4"/>
  <c r="DB277" i="4" s="1"/>
  <c r="CY277" i="4"/>
  <c r="CZ277" i="4" s="1"/>
  <c r="AA277" i="4"/>
  <c r="DE275" i="4"/>
  <c r="DF275" i="4" s="1"/>
  <c r="DC275" i="4"/>
  <c r="DD275" i="4" s="1"/>
  <c r="DA275" i="4"/>
  <c r="DB275" i="4" s="1"/>
  <c r="CY275" i="4"/>
  <c r="AA275" i="4"/>
  <c r="DE274" i="4"/>
  <c r="DF274" i="4" s="1"/>
  <c r="DC274" i="4"/>
  <c r="DD274" i="4" s="1"/>
  <c r="DA274" i="4"/>
  <c r="DB274" i="4" s="1"/>
  <c r="CY274" i="4"/>
  <c r="CZ274" i="4" s="1"/>
  <c r="AA274" i="4"/>
  <c r="DE273" i="4"/>
  <c r="DF273" i="4" s="1"/>
  <c r="DC273" i="4"/>
  <c r="DD273" i="4" s="1"/>
  <c r="DA273" i="4"/>
  <c r="DB273" i="4" s="1"/>
  <c r="CY273" i="4"/>
  <c r="CZ273" i="4" s="1"/>
  <c r="AA273" i="4"/>
  <c r="DE272" i="4"/>
  <c r="DF272" i="4" s="1"/>
  <c r="DC272" i="4"/>
  <c r="DD272" i="4" s="1"/>
  <c r="DA272" i="4"/>
  <c r="DB272" i="4" s="1"/>
  <c r="CY272" i="4"/>
  <c r="CZ272" i="4" s="1"/>
  <c r="AA272" i="4"/>
  <c r="DE270" i="4"/>
  <c r="DF270" i="4" s="1"/>
  <c r="DC270" i="4"/>
  <c r="DD270" i="4" s="1"/>
  <c r="DA270" i="4"/>
  <c r="DB270" i="4" s="1"/>
  <c r="CY270" i="4"/>
  <c r="CZ270" i="4" s="1"/>
  <c r="AA270" i="4"/>
  <c r="DE269" i="4"/>
  <c r="DF269" i="4" s="1"/>
  <c r="DC269" i="4"/>
  <c r="DD269" i="4" s="1"/>
  <c r="DA269" i="4"/>
  <c r="DB269" i="4" s="1"/>
  <c r="CY269" i="4"/>
  <c r="CZ269" i="4" s="1"/>
  <c r="AA269" i="4"/>
  <c r="DE268" i="4"/>
  <c r="DF268" i="4" s="1"/>
  <c r="DC268" i="4"/>
  <c r="DD268" i="4" s="1"/>
  <c r="DA268" i="4"/>
  <c r="DB268" i="4" s="1"/>
  <c r="CY268" i="4"/>
  <c r="CZ268" i="4" s="1"/>
  <c r="AA268" i="4"/>
  <c r="DE267" i="4"/>
  <c r="DF267" i="4" s="1"/>
  <c r="DC267" i="4"/>
  <c r="DD267" i="4" s="1"/>
  <c r="DA267" i="4"/>
  <c r="DB267" i="4" s="1"/>
  <c r="CY267" i="4"/>
  <c r="CZ267" i="4" s="1"/>
  <c r="AA267" i="4"/>
  <c r="DE265" i="4"/>
  <c r="DF265" i="4" s="1"/>
  <c r="DC265" i="4"/>
  <c r="DD265" i="4" s="1"/>
  <c r="DA265" i="4"/>
  <c r="DB265" i="4" s="1"/>
  <c r="CY265" i="4"/>
  <c r="AA265" i="4"/>
  <c r="DE264" i="4"/>
  <c r="DF264" i="4" s="1"/>
  <c r="DC264" i="4"/>
  <c r="DD264" i="4" s="1"/>
  <c r="DA264" i="4"/>
  <c r="DB264" i="4" s="1"/>
  <c r="CY264" i="4"/>
  <c r="DE263" i="4"/>
  <c r="DF263" i="4" s="1"/>
  <c r="DC263" i="4"/>
  <c r="DD263" i="4" s="1"/>
  <c r="DA263" i="4"/>
  <c r="DB263" i="4" s="1"/>
  <c r="CY263" i="4"/>
  <c r="CZ263" i="4" s="1"/>
  <c r="AA263" i="4"/>
  <c r="DE262" i="4"/>
  <c r="DF262" i="4" s="1"/>
  <c r="DC262" i="4"/>
  <c r="DD262" i="4" s="1"/>
  <c r="DA262" i="4"/>
  <c r="DB262" i="4" s="1"/>
  <c r="CY262" i="4"/>
  <c r="AA262" i="4"/>
  <c r="DE260" i="4"/>
  <c r="DF260" i="4" s="1"/>
  <c r="DC260" i="4"/>
  <c r="DD260" i="4" s="1"/>
  <c r="DA260" i="4"/>
  <c r="DB260" i="4" s="1"/>
  <c r="CY260" i="4"/>
  <c r="DE258" i="4"/>
  <c r="DF258" i="4" s="1"/>
  <c r="DC258" i="4"/>
  <c r="DD258" i="4" s="1"/>
  <c r="DA258" i="4"/>
  <c r="DB258" i="4" s="1"/>
  <c r="CY258" i="4"/>
  <c r="CZ258" i="4" s="1"/>
  <c r="AA258" i="4"/>
  <c r="DE257" i="4"/>
  <c r="DF257" i="4" s="1"/>
  <c r="DC257" i="4"/>
  <c r="DD257" i="4" s="1"/>
  <c r="DA257" i="4"/>
  <c r="DB257" i="4" s="1"/>
  <c r="CY257" i="4"/>
  <c r="AA257" i="4"/>
  <c r="DE255" i="4"/>
  <c r="DF255" i="4" s="1"/>
  <c r="DC255" i="4"/>
  <c r="DD255" i="4" s="1"/>
  <c r="DA255" i="4"/>
  <c r="DB255" i="4" s="1"/>
  <c r="CY255" i="4"/>
  <c r="AA255" i="4"/>
  <c r="DE254" i="4"/>
  <c r="DF254" i="4" s="1"/>
  <c r="DC254" i="4"/>
  <c r="DD254" i="4" s="1"/>
  <c r="DA254" i="4"/>
  <c r="DB254" i="4" s="1"/>
  <c r="CY254" i="4"/>
  <c r="CZ254" i="4" s="1"/>
  <c r="AA254" i="4"/>
  <c r="DE253" i="4"/>
  <c r="DF253" i="4" s="1"/>
  <c r="DC253" i="4"/>
  <c r="DD253" i="4" s="1"/>
  <c r="DA253" i="4"/>
  <c r="DB253" i="4" s="1"/>
  <c r="CY253" i="4"/>
  <c r="CZ253" i="4" s="1"/>
  <c r="AA253" i="4"/>
  <c r="DE251" i="4"/>
  <c r="DF251" i="4" s="1"/>
  <c r="DC251" i="4"/>
  <c r="DD251" i="4" s="1"/>
  <c r="DA251" i="4"/>
  <c r="DB251" i="4" s="1"/>
  <c r="CY251" i="4"/>
  <c r="AA251" i="4"/>
  <c r="DE250" i="4"/>
  <c r="DF250" i="4" s="1"/>
  <c r="DC250" i="4"/>
  <c r="DD250" i="4" s="1"/>
  <c r="DA250" i="4"/>
  <c r="DB250" i="4" s="1"/>
  <c r="CY250" i="4"/>
  <c r="DE249" i="4"/>
  <c r="DF249" i="4" s="1"/>
  <c r="DC249" i="4"/>
  <c r="DD249" i="4" s="1"/>
  <c r="DA249" i="4"/>
  <c r="DB249" i="4" s="1"/>
  <c r="CY249" i="4"/>
  <c r="CZ249" i="4" s="1"/>
  <c r="AA249" i="4"/>
  <c r="DE248" i="4"/>
  <c r="DF248" i="4" s="1"/>
  <c r="DC248" i="4"/>
  <c r="DD248" i="4" s="1"/>
  <c r="DA248" i="4"/>
  <c r="DB248" i="4" s="1"/>
  <c r="CY248" i="4"/>
  <c r="AA248" i="4"/>
  <c r="DE247" i="4"/>
  <c r="DF247" i="4" s="1"/>
  <c r="DC247" i="4"/>
  <c r="DD247" i="4" s="1"/>
  <c r="DA247" i="4"/>
  <c r="DB247" i="4" s="1"/>
  <c r="CY247" i="4"/>
  <c r="AA247" i="4"/>
  <c r="DE246" i="4"/>
  <c r="DF246" i="4" s="1"/>
  <c r="DC246" i="4"/>
  <c r="DD246" i="4" s="1"/>
  <c r="DA246" i="4"/>
  <c r="DB246" i="4" s="1"/>
  <c r="CY246" i="4"/>
  <c r="CZ246" i="4" s="1"/>
  <c r="AA246" i="4"/>
  <c r="DE245" i="4"/>
  <c r="DF245" i="4" s="1"/>
  <c r="DC245" i="4"/>
  <c r="DD245" i="4" s="1"/>
  <c r="DA245" i="4"/>
  <c r="DB245" i="4" s="1"/>
  <c r="CY245" i="4"/>
  <c r="CZ245" i="4" s="1"/>
  <c r="AA245" i="4"/>
  <c r="DE243" i="4"/>
  <c r="DF243" i="4" s="1"/>
  <c r="DC243" i="4"/>
  <c r="DD243" i="4" s="1"/>
  <c r="DA243" i="4"/>
  <c r="DB243" i="4" s="1"/>
  <c r="CY243" i="4"/>
  <c r="AA243" i="4"/>
  <c r="DE242" i="4"/>
  <c r="DF242" i="4" s="1"/>
  <c r="DC242" i="4"/>
  <c r="DD242" i="4" s="1"/>
  <c r="DA242" i="4"/>
  <c r="DB242" i="4" s="1"/>
  <c r="CY242" i="4"/>
  <c r="AA242" i="4"/>
  <c r="DE241" i="4"/>
  <c r="DF241" i="4" s="1"/>
  <c r="DC241" i="4"/>
  <c r="DD241" i="4" s="1"/>
  <c r="DA241" i="4"/>
  <c r="DB241" i="4" s="1"/>
  <c r="CY241" i="4"/>
  <c r="CZ241" i="4" s="1"/>
  <c r="AA241" i="4"/>
  <c r="DE240" i="4"/>
  <c r="DF240" i="4" s="1"/>
  <c r="DC240" i="4"/>
  <c r="DD240" i="4" s="1"/>
  <c r="DA240" i="4"/>
  <c r="DB240" i="4" s="1"/>
  <c r="CY240" i="4"/>
  <c r="CZ240" i="4" s="1"/>
  <c r="AA240" i="4"/>
  <c r="DE239" i="4"/>
  <c r="DF239" i="4" s="1"/>
  <c r="DC239" i="4"/>
  <c r="DD239" i="4" s="1"/>
  <c r="DA239" i="4"/>
  <c r="DB239" i="4" s="1"/>
  <c r="CY239" i="4"/>
  <c r="AA239" i="4"/>
  <c r="DE238" i="4"/>
  <c r="DF238" i="4" s="1"/>
  <c r="DC238" i="4"/>
  <c r="DD238" i="4" s="1"/>
  <c r="DA238" i="4"/>
  <c r="DB238" i="4" s="1"/>
  <c r="CY238" i="4"/>
  <c r="AA238" i="4"/>
  <c r="DE236" i="4"/>
  <c r="DF236" i="4" s="1"/>
  <c r="DC236" i="4"/>
  <c r="DD236" i="4" s="1"/>
  <c r="DA236" i="4"/>
  <c r="DB236" i="4" s="1"/>
  <c r="CY236" i="4"/>
  <c r="CZ236" i="4" s="1"/>
  <c r="AA236" i="4"/>
  <c r="DE235" i="4"/>
  <c r="DF235" i="4" s="1"/>
  <c r="DC235" i="4"/>
  <c r="DD235" i="4" s="1"/>
  <c r="DA235" i="4"/>
  <c r="DB235" i="4" s="1"/>
  <c r="CY235" i="4"/>
  <c r="CZ235" i="4" s="1"/>
  <c r="AA235" i="4"/>
  <c r="DE234" i="4"/>
  <c r="DF234" i="4" s="1"/>
  <c r="DC234" i="4"/>
  <c r="DD234" i="4" s="1"/>
  <c r="DA234" i="4"/>
  <c r="DB234" i="4" s="1"/>
  <c r="CY234" i="4"/>
  <c r="AA234" i="4"/>
  <c r="DE233" i="4"/>
  <c r="DF233" i="4" s="1"/>
  <c r="DC233" i="4"/>
  <c r="DD233" i="4" s="1"/>
  <c r="DA233" i="4"/>
  <c r="DB233" i="4" s="1"/>
  <c r="CY233" i="4"/>
  <c r="AA233" i="4"/>
  <c r="DE231" i="4"/>
  <c r="DF231" i="4" s="1"/>
  <c r="DC231" i="4"/>
  <c r="DD231" i="4" s="1"/>
  <c r="DA231" i="4"/>
  <c r="DB231" i="4" s="1"/>
  <c r="CY231" i="4"/>
  <c r="CZ231" i="4" s="1"/>
  <c r="AA231" i="4"/>
  <c r="DE230" i="4"/>
  <c r="DF230" i="4" s="1"/>
  <c r="DC230" i="4"/>
  <c r="DD230" i="4" s="1"/>
  <c r="DA230" i="4"/>
  <c r="DB230" i="4" s="1"/>
  <c r="CY230" i="4"/>
  <c r="CZ230" i="4" s="1"/>
  <c r="AA230" i="4"/>
  <c r="DE229" i="4"/>
  <c r="DF229" i="4" s="1"/>
  <c r="DC229" i="4"/>
  <c r="DD229" i="4" s="1"/>
  <c r="DA229" i="4"/>
  <c r="DB229" i="4" s="1"/>
  <c r="CY229" i="4"/>
  <c r="CZ229" i="4" s="1"/>
  <c r="AA229" i="4"/>
  <c r="DE228" i="4"/>
  <c r="DF228" i="4" s="1"/>
  <c r="DC228" i="4"/>
  <c r="DD228" i="4" s="1"/>
  <c r="DA228" i="4"/>
  <c r="DB228" i="4" s="1"/>
  <c r="CY228" i="4"/>
  <c r="AA228" i="4"/>
  <c r="DE225" i="4"/>
  <c r="DF225" i="4" s="1"/>
  <c r="DC225" i="4"/>
  <c r="DD225" i="4" s="1"/>
  <c r="DA225" i="4"/>
  <c r="DB225" i="4" s="1"/>
  <c r="CY225" i="4"/>
  <c r="CZ225" i="4" s="1"/>
  <c r="DE219" i="4"/>
  <c r="DF219" i="4" s="1"/>
  <c r="DC219" i="4"/>
  <c r="DD219" i="4" s="1"/>
  <c r="DA219" i="4"/>
  <c r="DB219" i="4" s="1"/>
  <c r="CY219" i="4"/>
  <c r="CZ219" i="4" s="1"/>
  <c r="AA219" i="4"/>
  <c r="DE217" i="4"/>
  <c r="DF217" i="4" s="1"/>
  <c r="DC217" i="4"/>
  <c r="DD217" i="4" s="1"/>
  <c r="DA217" i="4"/>
  <c r="DB217" i="4" s="1"/>
  <c r="CY217" i="4"/>
  <c r="AA217" i="4"/>
  <c r="DE214" i="4"/>
  <c r="DF214" i="4" s="1"/>
  <c r="DC214" i="4"/>
  <c r="DD214" i="4" s="1"/>
  <c r="DA214" i="4"/>
  <c r="DB214" i="4" s="1"/>
  <c r="CY214" i="4"/>
  <c r="CZ214" i="4" s="1"/>
  <c r="AA214" i="4"/>
  <c r="DE213" i="4"/>
  <c r="DF213" i="4" s="1"/>
  <c r="DC213" i="4"/>
  <c r="DD213" i="4" s="1"/>
  <c r="DA213" i="4"/>
  <c r="DB213" i="4" s="1"/>
  <c r="CY213" i="4"/>
  <c r="CZ213" i="4" s="1"/>
  <c r="AA213" i="4"/>
  <c r="DE212" i="4"/>
  <c r="DF212" i="4" s="1"/>
  <c r="DC212" i="4"/>
  <c r="DD212" i="4" s="1"/>
  <c r="DA212" i="4"/>
  <c r="DB212" i="4" s="1"/>
  <c r="CY212" i="4"/>
  <c r="CZ212" i="4" s="1"/>
  <c r="AA212" i="4"/>
  <c r="DE211" i="4"/>
  <c r="DF211" i="4" s="1"/>
  <c r="DC211" i="4"/>
  <c r="DD211" i="4" s="1"/>
  <c r="DA211" i="4"/>
  <c r="DB211" i="4" s="1"/>
  <c r="CY211" i="4"/>
  <c r="AA211" i="4"/>
  <c r="DE210" i="4"/>
  <c r="DF210" i="4" s="1"/>
  <c r="DC210" i="4"/>
  <c r="DD210" i="4" s="1"/>
  <c r="DA210" i="4"/>
  <c r="DB210" i="4" s="1"/>
  <c r="CY210" i="4"/>
  <c r="CZ210" i="4" s="1"/>
  <c r="AA210" i="4"/>
  <c r="DE209" i="4"/>
  <c r="DF209" i="4" s="1"/>
  <c r="DC209" i="4"/>
  <c r="DD209" i="4" s="1"/>
  <c r="DA209" i="4"/>
  <c r="DB209" i="4" s="1"/>
  <c r="CY209" i="4"/>
  <c r="CZ209" i="4" s="1"/>
  <c r="AA209" i="4"/>
  <c r="DE206" i="4"/>
  <c r="DF206" i="4" s="1"/>
  <c r="DC206" i="4"/>
  <c r="DD206" i="4" s="1"/>
  <c r="DA206" i="4"/>
  <c r="DB206" i="4" s="1"/>
  <c r="CY206" i="4"/>
  <c r="CZ206" i="4" s="1"/>
  <c r="AA206" i="4"/>
  <c r="DE205" i="4"/>
  <c r="DF205" i="4" s="1"/>
  <c r="DC205" i="4"/>
  <c r="DD205" i="4" s="1"/>
  <c r="DA205" i="4"/>
  <c r="DB205" i="4" s="1"/>
  <c r="CY205" i="4"/>
  <c r="AA205" i="4"/>
  <c r="DE202" i="4"/>
  <c r="DF202" i="4" s="1"/>
  <c r="DC202" i="4"/>
  <c r="DD202" i="4" s="1"/>
  <c r="DA202" i="4"/>
  <c r="DB202" i="4" s="1"/>
  <c r="CY202" i="4"/>
  <c r="CZ202" i="4" s="1"/>
  <c r="AA202" i="4"/>
  <c r="DE200" i="4"/>
  <c r="DF200" i="4" s="1"/>
  <c r="DC200" i="4"/>
  <c r="DD200" i="4" s="1"/>
  <c r="DA200" i="4"/>
  <c r="DB200" i="4" s="1"/>
  <c r="CY200" i="4"/>
  <c r="CZ200" i="4" s="1"/>
  <c r="AA200" i="4"/>
  <c r="DE198" i="4"/>
  <c r="DF198" i="4" s="1"/>
  <c r="DC198" i="4"/>
  <c r="DD198" i="4" s="1"/>
  <c r="DA198" i="4"/>
  <c r="DB198" i="4" s="1"/>
  <c r="CY198" i="4"/>
  <c r="CZ198" i="4" s="1"/>
  <c r="AA198" i="4"/>
  <c r="DE197" i="4"/>
  <c r="DF197" i="4" s="1"/>
  <c r="DC197" i="4"/>
  <c r="DD197" i="4" s="1"/>
  <c r="DA197" i="4"/>
  <c r="DB197" i="4" s="1"/>
  <c r="CY197" i="4"/>
  <c r="AA197" i="4"/>
  <c r="DE196" i="4"/>
  <c r="DF196" i="4" s="1"/>
  <c r="DC196" i="4"/>
  <c r="DD196" i="4" s="1"/>
  <c r="DA196" i="4"/>
  <c r="DB196" i="4" s="1"/>
  <c r="CY196" i="4"/>
  <c r="CZ196" i="4" s="1"/>
  <c r="AA196" i="4"/>
  <c r="DE194" i="4"/>
  <c r="DF194" i="4" s="1"/>
  <c r="DC194" i="4"/>
  <c r="DD194" i="4" s="1"/>
  <c r="DA194" i="4"/>
  <c r="DB194" i="4" s="1"/>
  <c r="CY194" i="4"/>
  <c r="CZ194" i="4" s="1"/>
  <c r="AA194" i="4"/>
  <c r="DE192" i="4"/>
  <c r="DF192" i="4" s="1"/>
  <c r="DC192" i="4"/>
  <c r="DD192" i="4" s="1"/>
  <c r="DA192" i="4"/>
  <c r="DB192" i="4" s="1"/>
  <c r="CY192" i="4"/>
  <c r="CZ192" i="4" s="1"/>
  <c r="DE191" i="4"/>
  <c r="DF191" i="4" s="1"/>
  <c r="DC191" i="4"/>
  <c r="DD191" i="4" s="1"/>
  <c r="DA191" i="4"/>
  <c r="DB191" i="4" s="1"/>
  <c r="CY191" i="4"/>
  <c r="CZ191" i="4" s="1"/>
  <c r="AA191" i="4"/>
  <c r="DE190" i="4"/>
  <c r="DF190" i="4" s="1"/>
  <c r="DC190" i="4"/>
  <c r="DD190" i="4" s="1"/>
  <c r="DA190" i="4"/>
  <c r="DB190" i="4" s="1"/>
  <c r="CY190" i="4"/>
  <c r="CZ190" i="4" s="1"/>
  <c r="AA190" i="4"/>
  <c r="DE187" i="4"/>
  <c r="DF187" i="4" s="1"/>
  <c r="DC187" i="4"/>
  <c r="DD187" i="4" s="1"/>
  <c r="DA187" i="4"/>
  <c r="DB187" i="4" s="1"/>
  <c r="CY187" i="4"/>
  <c r="AA187" i="4"/>
  <c r="DE185" i="4"/>
  <c r="DF185" i="4" s="1"/>
  <c r="DC185" i="4"/>
  <c r="DD185" i="4" s="1"/>
  <c r="DA185" i="4"/>
  <c r="DB185" i="4" s="1"/>
  <c r="CY185" i="4"/>
  <c r="AA185" i="4"/>
  <c r="DE183" i="4"/>
  <c r="DF183" i="4" s="1"/>
  <c r="DC183" i="4"/>
  <c r="DD183" i="4" s="1"/>
  <c r="DA183" i="4"/>
  <c r="DB183" i="4" s="1"/>
  <c r="CY183" i="4"/>
  <c r="CZ183" i="4" s="1"/>
  <c r="AA183" i="4"/>
  <c r="DE182" i="4"/>
  <c r="DF182" i="4" s="1"/>
  <c r="DC182" i="4"/>
  <c r="DD182" i="4" s="1"/>
  <c r="DA182" i="4"/>
  <c r="DB182" i="4" s="1"/>
  <c r="CY182" i="4"/>
  <c r="CZ182" i="4" s="1"/>
  <c r="AA182" i="4"/>
  <c r="DE179" i="4"/>
  <c r="DF179" i="4" s="1"/>
  <c r="DC179" i="4"/>
  <c r="DD179" i="4" s="1"/>
  <c r="DA179" i="4"/>
  <c r="DB179" i="4" s="1"/>
  <c r="CY179" i="4"/>
  <c r="AA179" i="4"/>
  <c r="DE178" i="4"/>
  <c r="DF178" i="4" s="1"/>
  <c r="DC178" i="4"/>
  <c r="DD178" i="4" s="1"/>
  <c r="DA178" i="4"/>
  <c r="DB178" i="4" s="1"/>
  <c r="CY178" i="4"/>
  <c r="AA178" i="4"/>
  <c r="DE177" i="4"/>
  <c r="DF177" i="4" s="1"/>
  <c r="DC177" i="4"/>
  <c r="DD177" i="4" s="1"/>
  <c r="DA177" i="4"/>
  <c r="DB177" i="4" s="1"/>
  <c r="CY177" i="4"/>
  <c r="CZ177" i="4" s="1"/>
  <c r="AA177" i="4"/>
  <c r="DE176" i="4"/>
  <c r="DF176" i="4" s="1"/>
  <c r="DC176" i="4"/>
  <c r="DD176" i="4" s="1"/>
  <c r="DA176" i="4"/>
  <c r="DB176" i="4" s="1"/>
  <c r="CY176" i="4"/>
  <c r="CZ176" i="4" s="1"/>
  <c r="AA176" i="4"/>
  <c r="DE175" i="4"/>
  <c r="DF175" i="4" s="1"/>
  <c r="DC175" i="4"/>
  <c r="DD175" i="4" s="1"/>
  <c r="DA175" i="4"/>
  <c r="DB175" i="4" s="1"/>
  <c r="CY175" i="4"/>
  <c r="AA175" i="4"/>
  <c r="DE173" i="4"/>
  <c r="DF173" i="4" s="1"/>
  <c r="DC173" i="4"/>
  <c r="DD173" i="4" s="1"/>
  <c r="DA173" i="4"/>
  <c r="DB173" i="4" s="1"/>
  <c r="CY173" i="4"/>
  <c r="AA173" i="4"/>
  <c r="DE172" i="4"/>
  <c r="DF172" i="4" s="1"/>
  <c r="DC172" i="4"/>
  <c r="DD172" i="4" s="1"/>
  <c r="DA172" i="4"/>
  <c r="DB172" i="4" s="1"/>
  <c r="CY172" i="4"/>
  <c r="CZ172" i="4" s="1"/>
  <c r="AA172" i="4"/>
  <c r="DE171" i="4"/>
  <c r="DF171" i="4" s="1"/>
  <c r="DC171" i="4"/>
  <c r="DD171" i="4" s="1"/>
  <c r="DA171" i="4"/>
  <c r="DB171" i="4" s="1"/>
  <c r="CY171" i="4"/>
  <c r="CZ171" i="4" s="1"/>
  <c r="AA171" i="4"/>
  <c r="DE170" i="4"/>
  <c r="DF170" i="4" s="1"/>
  <c r="DC170" i="4"/>
  <c r="DD170" i="4" s="1"/>
  <c r="DA170" i="4"/>
  <c r="DB170" i="4" s="1"/>
  <c r="CY170" i="4"/>
  <c r="AA170" i="4"/>
  <c r="DE169" i="4"/>
  <c r="DF169" i="4" s="1"/>
  <c r="DC169" i="4"/>
  <c r="DD169" i="4" s="1"/>
  <c r="DA169" i="4"/>
  <c r="DB169" i="4" s="1"/>
  <c r="CY169" i="4"/>
  <c r="AA169" i="4"/>
  <c r="DE168" i="4"/>
  <c r="DF168" i="4" s="1"/>
  <c r="DC168" i="4"/>
  <c r="DD168" i="4" s="1"/>
  <c r="DA168" i="4"/>
  <c r="DB168" i="4" s="1"/>
  <c r="CY168" i="4"/>
  <c r="CZ168" i="4" s="1"/>
  <c r="AA168" i="4"/>
  <c r="DE167" i="4"/>
  <c r="DF167" i="4" s="1"/>
  <c r="DC167" i="4"/>
  <c r="DD167" i="4" s="1"/>
  <c r="DA167" i="4"/>
  <c r="DB167" i="4" s="1"/>
  <c r="CY167" i="4"/>
  <c r="CZ167" i="4" s="1"/>
  <c r="AA167" i="4"/>
  <c r="DE164" i="4"/>
  <c r="DF164" i="4" s="1"/>
  <c r="DC164" i="4"/>
  <c r="DD164" i="4" s="1"/>
  <c r="DA164" i="4"/>
  <c r="DB164" i="4" s="1"/>
  <c r="CY164" i="4"/>
  <c r="CZ164" i="4" s="1"/>
  <c r="AA164" i="4"/>
  <c r="DE163" i="4"/>
  <c r="DF163" i="4" s="1"/>
  <c r="DC163" i="4"/>
  <c r="DD163" i="4" s="1"/>
  <c r="DA163" i="4"/>
  <c r="DB163" i="4" s="1"/>
  <c r="CY163" i="4"/>
  <c r="CZ163" i="4" s="1"/>
  <c r="AA163" i="4"/>
  <c r="DE162" i="4"/>
  <c r="DF162" i="4" s="1"/>
  <c r="DC162" i="4"/>
  <c r="DD162" i="4" s="1"/>
  <c r="DA162" i="4"/>
  <c r="DB162" i="4" s="1"/>
  <c r="CY162" i="4"/>
  <c r="AA162" i="4"/>
  <c r="DE161" i="4"/>
  <c r="DF161" i="4" s="1"/>
  <c r="DC161" i="4"/>
  <c r="DD161" i="4" s="1"/>
  <c r="DA161" i="4"/>
  <c r="DB161" i="4" s="1"/>
  <c r="CY161" i="4"/>
  <c r="AA161" i="4"/>
  <c r="DE160" i="4"/>
  <c r="DF160" i="4" s="1"/>
  <c r="DC160" i="4"/>
  <c r="DD160" i="4" s="1"/>
  <c r="DA160" i="4"/>
  <c r="DB160" i="4" s="1"/>
  <c r="CY160" i="4"/>
  <c r="CZ160" i="4" s="1"/>
  <c r="AA160" i="4"/>
  <c r="DE159" i="4"/>
  <c r="DF159" i="4" s="1"/>
  <c r="DC159" i="4"/>
  <c r="DD159" i="4" s="1"/>
  <c r="DA159" i="4"/>
  <c r="DB159" i="4" s="1"/>
  <c r="CY159" i="4"/>
  <c r="CZ159" i="4" s="1"/>
  <c r="AA159" i="4"/>
  <c r="DE158" i="4"/>
  <c r="DF158" i="4" s="1"/>
  <c r="DC158" i="4"/>
  <c r="DD158" i="4" s="1"/>
  <c r="DA158" i="4"/>
  <c r="DB158" i="4" s="1"/>
  <c r="CY158" i="4"/>
  <c r="AA158" i="4"/>
  <c r="DE157" i="4"/>
  <c r="DF157" i="4" s="1"/>
  <c r="DC157" i="4"/>
  <c r="DD157" i="4" s="1"/>
  <c r="DA157" i="4"/>
  <c r="DB157" i="4" s="1"/>
  <c r="CY157" i="4"/>
  <c r="AA157" i="4"/>
  <c r="DE156" i="4"/>
  <c r="DF156" i="4" s="1"/>
  <c r="DC156" i="4"/>
  <c r="DD156" i="4" s="1"/>
  <c r="DA156" i="4"/>
  <c r="DB156" i="4" s="1"/>
  <c r="CY156" i="4"/>
  <c r="CZ156" i="4" s="1"/>
  <c r="AA156" i="4"/>
  <c r="DE155" i="4"/>
  <c r="DF155" i="4" s="1"/>
  <c r="DC155" i="4"/>
  <c r="DD155" i="4" s="1"/>
  <c r="DA155" i="4"/>
  <c r="DB155" i="4" s="1"/>
  <c r="CY155" i="4"/>
  <c r="CZ155" i="4" s="1"/>
  <c r="AA155" i="4"/>
  <c r="DE154" i="4"/>
  <c r="DF154" i="4" s="1"/>
  <c r="DC154" i="4"/>
  <c r="DD154" i="4" s="1"/>
  <c r="DA154" i="4"/>
  <c r="DB154" i="4" s="1"/>
  <c r="CY154" i="4"/>
  <c r="AA154" i="4"/>
  <c r="DE153" i="4"/>
  <c r="DF153" i="4" s="1"/>
  <c r="DC153" i="4"/>
  <c r="DD153" i="4" s="1"/>
  <c r="DA153" i="4"/>
  <c r="DB153" i="4" s="1"/>
  <c r="CY153" i="4"/>
  <c r="AA153" i="4"/>
  <c r="DE152" i="4"/>
  <c r="DF152" i="4" s="1"/>
  <c r="DC152" i="4"/>
  <c r="DD152" i="4" s="1"/>
  <c r="DA152" i="4"/>
  <c r="DB152" i="4" s="1"/>
  <c r="CY152" i="4"/>
  <c r="CZ152" i="4" s="1"/>
  <c r="AA152" i="4"/>
  <c r="DE151" i="4"/>
  <c r="DF151" i="4" s="1"/>
  <c r="DC151" i="4"/>
  <c r="DD151" i="4" s="1"/>
  <c r="DA151" i="4"/>
  <c r="DB151" i="4" s="1"/>
  <c r="CY151" i="4"/>
  <c r="CZ151" i="4" s="1"/>
  <c r="AA151" i="4"/>
  <c r="DE149" i="4"/>
  <c r="DF149" i="4" s="1"/>
  <c r="DC149" i="4"/>
  <c r="DD149" i="4" s="1"/>
  <c r="DA149" i="4"/>
  <c r="DB149" i="4" s="1"/>
  <c r="CY149" i="4"/>
  <c r="AA149" i="4"/>
  <c r="DE146" i="4"/>
  <c r="DF146" i="4" s="1"/>
  <c r="DC146" i="4"/>
  <c r="DD146" i="4" s="1"/>
  <c r="DA146" i="4"/>
  <c r="DB146" i="4" s="1"/>
  <c r="CY146" i="4"/>
  <c r="CZ146" i="4" s="1"/>
  <c r="AA146" i="4"/>
  <c r="DE145" i="4"/>
  <c r="DF145" i="4" s="1"/>
  <c r="DC145" i="4"/>
  <c r="DD145" i="4" s="1"/>
  <c r="DA145" i="4"/>
  <c r="DB145" i="4" s="1"/>
  <c r="CY145" i="4"/>
  <c r="CZ145" i="4" s="1"/>
  <c r="AA145" i="4"/>
  <c r="DE144" i="4"/>
  <c r="DF144" i="4" s="1"/>
  <c r="DC144" i="4"/>
  <c r="DD144" i="4" s="1"/>
  <c r="DA144" i="4"/>
  <c r="DB144" i="4" s="1"/>
  <c r="CY144" i="4"/>
  <c r="AA144" i="4"/>
  <c r="DE143" i="4"/>
  <c r="DF143" i="4" s="1"/>
  <c r="DC143" i="4"/>
  <c r="DD143" i="4" s="1"/>
  <c r="DA143" i="4"/>
  <c r="DB143" i="4" s="1"/>
  <c r="CY143" i="4"/>
  <c r="AA143" i="4"/>
  <c r="DE142" i="4"/>
  <c r="DF142" i="4" s="1"/>
  <c r="DC142" i="4"/>
  <c r="DD142" i="4" s="1"/>
  <c r="DA142" i="4"/>
  <c r="DB142" i="4" s="1"/>
  <c r="CY142" i="4"/>
  <c r="CZ142" i="4" s="1"/>
  <c r="AA142" i="4"/>
  <c r="AA141" i="4"/>
  <c r="DE140" i="4"/>
  <c r="DF140" i="4" s="1"/>
  <c r="DC140" i="4"/>
  <c r="DD140" i="4" s="1"/>
  <c r="DA140" i="4"/>
  <c r="DB140" i="4" s="1"/>
  <c r="CY140" i="4"/>
  <c r="CZ140" i="4" s="1"/>
  <c r="AA140" i="4"/>
  <c r="DE139" i="4"/>
  <c r="DF139" i="4" s="1"/>
  <c r="DC139" i="4"/>
  <c r="DD139" i="4" s="1"/>
  <c r="DA139" i="4"/>
  <c r="DB139" i="4" s="1"/>
  <c r="CY139" i="4"/>
  <c r="CZ139" i="4" s="1"/>
  <c r="AA139" i="4"/>
  <c r="DE138" i="4"/>
  <c r="DF138" i="4" s="1"/>
  <c r="DC138" i="4"/>
  <c r="DD138" i="4" s="1"/>
  <c r="DA138" i="4"/>
  <c r="DB138" i="4" s="1"/>
  <c r="CY138" i="4"/>
  <c r="CZ138" i="4" s="1"/>
  <c r="AA137" i="4"/>
  <c r="AA136" i="4"/>
  <c r="DE135" i="4"/>
  <c r="DF135" i="4" s="1"/>
  <c r="DC135" i="4"/>
  <c r="DD135" i="4" s="1"/>
  <c r="DA135" i="4"/>
  <c r="DB135" i="4" s="1"/>
  <c r="CY135" i="4"/>
  <c r="CZ135" i="4" s="1"/>
  <c r="AA135" i="4"/>
  <c r="DE132" i="4"/>
  <c r="DF132" i="4" s="1"/>
  <c r="DC132" i="4"/>
  <c r="DD132" i="4" s="1"/>
  <c r="DA132" i="4"/>
  <c r="DB132" i="4" s="1"/>
  <c r="CY132" i="4"/>
  <c r="CZ132" i="4" s="1"/>
  <c r="AA132" i="4"/>
  <c r="DE131" i="4"/>
  <c r="DF131" i="4" s="1"/>
  <c r="DC131" i="4"/>
  <c r="DD131" i="4" s="1"/>
  <c r="DA131" i="4"/>
  <c r="DB131" i="4" s="1"/>
  <c r="CY131" i="4"/>
  <c r="AA131" i="4"/>
  <c r="DE130" i="4"/>
  <c r="DF130" i="4" s="1"/>
  <c r="DC130" i="4"/>
  <c r="DD130" i="4" s="1"/>
  <c r="DA130" i="4"/>
  <c r="DB130" i="4" s="1"/>
  <c r="CY130" i="4"/>
  <c r="CZ130" i="4" s="1"/>
  <c r="AA130" i="4"/>
  <c r="DE127" i="4"/>
  <c r="DF127" i="4" s="1"/>
  <c r="DC127" i="4"/>
  <c r="DD127" i="4" s="1"/>
  <c r="DA127" i="4"/>
  <c r="DB127" i="4" s="1"/>
  <c r="CY127" i="4"/>
  <c r="CZ127" i="4" s="1"/>
  <c r="AA127" i="4"/>
  <c r="DE126" i="4"/>
  <c r="DF126" i="4" s="1"/>
  <c r="DC126" i="4"/>
  <c r="DD126" i="4" s="1"/>
  <c r="DA126" i="4"/>
  <c r="DB126" i="4" s="1"/>
  <c r="CY126" i="4"/>
  <c r="AA126" i="4"/>
  <c r="DE124" i="4"/>
  <c r="DF124" i="4" s="1"/>
  <c r="DC124" i="4"/>
  <c r="DD124" i="4" s="1"/>
  <c r="DA124" i="4"/>
  <c r="DB124" i="4" s="1"/>
  <c r="CY124" i="4"/>
  <c r="AA124" i="4"/>
  <c r="DE123" i="4"/>
  <c r="DF123" i="4" s="1"/>
  <c r="DC123" i="4"/>
  <c r="DD123" i="4" s="1"/>
  <c r="DA123" i="4"/>
  <c r="DB123" i="4" s="1"/>
  <c r="CY123" i="4"/>
  <c r="AA123" i="4"/>
  <c r="DE122" i="4"/>
  <c r="DF122" i="4" s="1"/>
  <c r="DC122" i="4"/>
  <c r="DD122" i="4" s="1"/>
  <c r="DA122" i="4"/>
  <c r="DB122" i="4" s="1"/>
  <c r="CY122" i="4"/>
  <c r="CZ122" i="4" s="1"/>
  <c r="AA122" i="4"/>
  <c r="DE121" i="4"/>
  <c r="DF121" i="4" s="1"/>
  <c r="DC121" i="4"/>
  <c r="DD121" i="4" s="1"/>
  <c r="DA121" i="4"/>
  <c r="DB121" i="4" s="1"/>
  <c r="CY121" i="4"/>
  <c r="CZ121" i="4" s="1"/>
  <c r="DE120" i="4"/>
  <c r="DF120" i="4" s="1"/>
  <c r="DC120" i="4"/>
  <c r="DD120" i="4" s="1"/>
  <c r="DA120" i="4"/>
  <c r="DB120" i="4" s="1"/>
  <c r="CY120" i="4"/>
  <c r="CZ120" i="4" s="1"/>
  <c r="AA120" i="4"/>
  <c r="DE118" i="4"/>
  <c r="DF118" i="4" s="1"/>
  <c r="DC118" i="4"/>
  <c r="DD118" i="4" s="1"/>
  <c r="DA118" i="4"/>
  <c r="DB118" i="4" s="1"/>
  <c r="CY118" i="4"/>
  <c r="AA118" i="4"/>
  <c r="DE117" i="4"/>
  <c r="DF117" i="4" s="1"/>
  <c r="DC117" i="4"/>
  <c r="DD117" i="4" s="1"/>
  <c r="DA117" i="4"/>
  <c r="DB117" i="4" s="1"/>
  <c r="CY117" i="4"/>
  <c r="CZ117" i="4" s="1"/>
  <c r="AA117" i="4"/>
  <c r="DE115" i="4"/>
  <c r="DF115" i="4" s="1"/>
  <c r="DC115" i="4"/>
  <c r="DD115" i="4" s="1"/>
  <c r="DA115" i="4"/>
  <c r="DB115" i="4" s="1"/>
  <c r="CY115" i="4"/>
  <c r="AA115" i="4"/>
  <c r="DE114" i="4"/>
  <c r="DF114" i="4" s="1"/>
  <c r="DC114" i="4"/>
  <c r="DD114" i="4" s="1"/>
  <c r="DA114" i="4"/>
  <c r="DB114" i="4" s="1"/>
  <c r="CY114" i="4"/>
  <c r="CZ114" i="4" s="1"/>
  <c r="AA114" i="4"/>
  <c r="DE113" i="4"/>
  <c r="DF113" i="4" s="1"/>
  <c r="DC113" i="4"/>
  <c r="DD113" i="4" s="1"/>
  <c r="DA113" i="4"/>
  <c r="DB113" i="4" s="1"/>
  <c r="CY113" i="4"/>
  <c r="AA113" i="4"/>
  <c r="DE112" i="4"/>
  <c r="DF112" i="4" s="1"/>
  <c r="DC112" i="4"/>
  <c r="DD112" i="4" s="1"/>
  <c r="DA112" i="4"/>
  <c r="DB112" i="4" s="1"/>
  <c r="CY112" i="4"/>
  <c r="CZ112" i="4" s="1"/>
  <c r="DE111" i="4"/>
  <c r="DF111" i="4" s="1"/>
  <c r="DC111" i="4"/>
  <c r="DD111" i="4" s="1"/>
  <c r="DA111" i="4"/>
  <c r="DB111" i="4" s="1"/>
  <c r="CY111" i="4"/>
  <c r="CZ111" i="4" s="1"/>
  <c r="AA111" i="4"/>
  <c r="DE110" i="4"/>
  <c r="DF110" i="4" s="1"/>
  <c r="DC110" i="4"/>
  <c r="DD110" i="4" s="1"/>
  <c r="DA110" i="4"/>
  <c r="DB110" i="4" s="1"/>
  <c r="CY110" i="4"/>
  <c r="AA110" i="4"/>
  <c r="DE80" i="4"/>
  <c r="DF80" i="4" s="1"/>
  <c r="DC80" i="4"/>
  <c r="DD80" i="4" s="1"/>
  <c r="DA80" i="4"/>
  <c r="DB80" i="4" s="1"/>
  <c r="CY80" i="4"/>
  <c r="CZ80" i="4" s="1"/>
  <c r="AA80" i="4"/>
  <c r="DE79" i="4"/>
  <c r="DF79" i="4" s="1"/>
  <c r="DC79" i="4"/>
  <c r="DD79" i="4" s="1"/>
  <c r="DA79" i="4"/>
  <c r="DB79" i="4" s="1"/>
  <c r="CY79" i="4"/>
  <c r="AA79" i="4"/>
  <c r="DE78" i="4"/>
  <c r="DF78" i="4" s="1"/>
  <c r="DC78" i="4"/>
  <c r="DD78" i="4" s="1"/>
  <c r="DA78" i="4"/>
  <c r="DB78" i="4" s="1"/>
  <c r="CY78" i="4"/>
  <c r="CZ78" i="4" s="1"/>
  <c r="AA78" i="4"/>
  <c r="DE77" i="4"/>
  <c r="DF77" i="4" s="1"/>
  <c r="DC77" i="4"/>
  <c r="DD77" i="4" s="1"/>
  <c r="DA77" i="4"/>
  <c r="DB77" i="4" s="1"/>
  <c r="CY77" i="4"/>
  <c r="AA77" i="4"/>
  <c r="DE76" i="4"/>
  <c r="DF76" i="4" s="1"/>
  <c r="DC76" i="4"/>
  <c r="DD76" i="4" s="1"/>
  <c r="DA76" i="4"/>
  <c r="DB76" i="4" s="1"/>
  <c r="CY76" i="4"/>
  <c r="CZ76" i="4" s="1"/>
  <c r="AA76" i="4"/>
  <c r="DE72" i="4"/>
  <c r="DF72" i="4" s="1"/>
  <c r="DC72" i="4"/>
  <c r="DD72" i="4" s="1"/>
  <c r="DA72" i="4"/>
  <c r="DB72" i="4" s="1"/>
  <c r="CY72" i="4"/>
  <c r="AA72" i="4"/>
  <c r="DE71" i="4"/>
  <c r="DF71" i="4" s="1"/>
  <c r="DC71" i="4"/>
  <c r="DD71" i="4" s="1"/>
  <c r="DA71" i="4"/>
  <c r="DB71" i="4" s="1"/>
  <c r="CY71" i="4"/>
  <c r="CZ71" i="4" s="1"/>
  <c r="AA71" i="4"/>
  <c r="DE70" i="4"/>
  <c r="DF70" i="4" s="1"/>
  <c r="DC70" i="4"/>
  <c r="DD70" i="4" s="1"/>
  <c r="DA70" i="4"/>
  <c r="DB70" i="4" s="1"/>
  <c r="CY70" i="4"/>
  <c r="AA70" i="4"/>
  <c r="DE69" i="4"/>
  <c r="DF69" i="4" s="1"/>
  <c r="DC69" i="4"/>
  <c r="DD69" i="4" s="1"/>
  <c r="DA69" i="4"/>
  <c r="DB69" i="4" s="1"/>
  <c r="CY69" i="4"/>
  <c r="CZ69" i="4" s="1"/>
  <c r="AA69" i="4"/>
  <c r="DE68" i="4"/>
  <c r="DF68" i="4" s="1"/>
  <c r="DC68" i="4"/>
  <c r="DD68" i="4" s="1"/>
  <c r="DA68" i="4"/>
  <c r="DB68" i="4" s="1"/>
  <c r="CY68" i="4"/>
  <c r="AA68" i="4"/>
  <c r="DE67" i="4"/>
  <c r="DF67" i="4" s="1"/>
  <c r="DC67" i="4"/>
  <c r="DD67" i="4" s="1"/>
  <c r="DA67" i="4"/>
  <c r="DB67" i="4" s="1"/>
  <c r="CY67" i="4"/>
  <c r="CZ67" i="4" s="1"/>
  <c r="AA67" i="4"/>
  <c r="DE66" i="4"/>
  <c r="DF66" i="4" s="1"/>
  <c r="DC66" i="4"/>
  <c r="DD66" i="4" s="1"/>
  <c r="DA66" i="4"/>
  <c r="DB66" i="4" s="1"/>
  <c r="CY66" i="4"/>
  <c r="AA66" i="4"/>
  <c r="DE64" i="4"/>
  <c r="DF64" i="4" s="1"/>
  <c r="DC64" i="4"/>
  <c r="DD64" i="4" s="1"/>
  <c r="DA64" i="4"/>
  <c r="DB64" i="4" s="1"/>
  <c r="CY64" i="4"/>
  <c r="CZ64" i="4" s="1"/>
  <c r="AA64" i="4"/>
  <c r="DE63" i="4"/>
  <c r="DF63" i="4" s="1"/>
  <c r="DC63" i="4"/>
  <c r="DD63" i="4" s="1"/>
  <c r="DA63" i="4"/>
  <c r="DB63" i="4" s="1"/>
  <c r="CY63" i="4"/>
  <c r="AA63" i="4"/>
  <c r="DE60" i="4"/>
  <c r="DF60" i="4" s="1"/>
  <c r="DC60" i="4"/>
  <c r="DD60" i="4" s="1"/>
  <c r="DA60" i="4"/>
  <c r="DB60" i="4" s="1"/>
  <c r="CY60" i="4"/>
  <c r="CZ60" i="4" s="1"/>
  <c r="AA60" i="4"/>
  <c r="DE59" i="4"/>
  <c r="DF59" i="4" s="1"/>
  <c r="DC59" i="4"/>
  <c r="DD59" i="4" s="1"/>
  <c r="DA59" i="4"/>
  <c r="DB59" i="4" s="1"/>
  <c r="CY59" i="4"/>
  <c r="CZ59" i="4" s="1"/>
  <c r="AA59" i="4"/>
  <c r="DE58" i="4"/>
  <c r="DF58" i="4" s="1"/>
  <c r="DC58" i="4"/>
  <c r="DD58" i="4" s="1"/>
  <c r="DA58" i="4"/>
  <c r="DB58" i="4" s="1"/>
  <c r="CY58" i="4"/>
  <c r="CZ58" i="4" s="1"/>
  <c r="AA58" i="4"/>
  <c r="DE57" i="4"/>
  <c r="DF57" i="4" s="1"/>
  <c r="DC57" i="4"/>
  <c r="DD57" i="4" s="1"/>
  <c r="DA57" i="4"/>
  <c r="DB57" i="4" s="1"/>
  <c r="CY57" i="4"/>
  <c r="AA57" i="4"/>
  <c r="DE56" i="4"/>
  <c r="DF56" i="4" s="1"/>
  <c r="DC56" i="4"/>
  <c r="DD56" i="4" s="1"/>
  <c r="DA56" i="4"/>
  <c r="DB56" i="4" s="1"/>
  <c r="CY56" i="4"/>
  <c r="CZ56" i="4" s="1"/>
  <c r="AA56" i="4"/>
  <c r="DE54" i="4"/>
  <c r="DF54" i="4" s="1"/>
  <c r="DC54" i="4"/>
  <c r="DD54" i="4" s="1"/>
  <c r="DA54" i="4"/>
  <c r="DB54" i="4" s="1"/>
  <c r="CY54" i="4"/>
  <c r="CZ54" i="4" s="1"/>
  <c r="AA54" i="4"/>
  <c r="DE53" i="4"/>
  <c r="DF53" i="4" s="1"/>
  <c r="DC53" i="4"/>
  <c r="DD53" i="4" s="1"/>
  <c r="DA53" i="4"/>
  <c r="DB53" i="4" s="1"/>
  <c r="CY53" i="4"/>
  <c r="CZ53" i="4" s="1"/>
  <c r="AA53" i="4"/>
  <c r="DE50" i="4"/>
  <c r="DF50" i="4" s="1"/>
  <c r="DC50" i="4"/>
  <c r="DD50" i="4" s="1"/>
  <c r="DA50" i="4"/>
  <c r="DB50" i="4" s="1"/>
  <c r="CY50" i="4"/>
  <c r="AA50" i="4"/>
  <c r="DE49" i="4"/>
  <c r="DF49" i="4" s="1"/>
  <c r="DC49" i="4"/>
  <c r="DD49" i="4" s="1"/>
  <c r="DA49" i="4"/>
  <c r="DB49" i="4" s="1"/>
  <c r="CY49" i="4"/>
  <c r="CZ49" i="4" s="1"/>
  <c r="AA49" i="4"/>
  <c r="DE48" i="4"/>
  <c r="DF48" i="4" s="1"/>
  <c r="DC48" i="4"/>
  <c r="DD48" i="4" s="1"/>
  <c r="DA48" i="4"/>
  <c r="DB48" i="4" s="1"/>
  <c r="CY48" i="4"/>
  <c r="AA48" i="4"/>
  <c r="DE47" i="4"/>
  <c r="DF47" i="4" s="1"/>
  <c r="DC47" i="4"/>
  <c r="DD47" i="4" s="1"/>
  <c r="DA47" i="4"/>
  <c r="DB47" i="4" s="1"/>
  <c r="CY47" i="4"/>
  <c r="CZ47" i="4" s="1"/>
  <c r="AA47" i="4"/>
  <c r="DE46" i="4"/>
  <c r="DF46" i="4" s="1"/>
  <c r="DC46" i="4"/>
  <c r="DD46" i="4" s="1"/>
  <c r="DA46" i="4"/>
  <c r="DB46" i="4" s="1"/>
  <c r="CY46" i="4"/>
  <c r="AA46" i="4"/>
  <c r="DE45" i="4"/>
  <c r="DF45" i="4" s="1"/>
  <c r="DC45" i="4"/>
  <c r="DD45" i="4" s="1"/>
  <c r="DA45" i="4"/>
  <c r="DB45" i="4" s="1"/>
  <c r="CY45" i="4"/>
  <c r="CZ45" i="4" s="1"/>
  <c r="AA45" i="4"/>
  <c r="DE44" i="4"/>
  <c r="DF44" i="4" s="1"/>
  <c r="DC44" i="4"/>
  <c r="DD44" i="4" s="1"/>
  <c r="DA44" i="4"/>
  <c r="DB44" i="4" s="1"/>
  <c r="CY44" i="4"/>
  <c r="AA44" i="4"/>
  <c r="DE43" i="4"/>
  <c r="DF43" i="4" s="1"/>
  <c r="DC43" i="4"/>
  <c r="DD43" i="4" s="1"/>
  <c r="DA43" i="4"/>
  <c r="DB43" i="4" s="1"/>
  <c r="CY43" i="4"/>
  <c r="CZ43" i="4" s="1"/>
  <c r="AA43" i="4"/>
  <c r="DE41" i="4"/>
  <c r="DF41" i="4" s="1"/>
  <c r="DC41" i="4"/>
  <c r="DD41" i="4" s="1"/>
  <c r="DA41" i="4"/>
  <c r="DB41" i="4" s="1"/>
  <c r="CY41" i="4"/>
  <c r="AA41" i="4"/>
  <c r="DE40" i="4"/>
  <c r="DF40" i="4" s="1"/>
  <c r="DC40" i="4"/>
  <c r="DD40" i="4" s="1"/>
  <c r="DA40" i="4"/>
  <c r="DB40" i="4" s="1"/>
  <c r="CY40" i="4"/>
  <c r="AA40" i="4"/>
  <c r="DE39" i="4"/>
  <c r="DF39" i="4" s="1"/>
  <c r="DC39" i="4"/>
  <c r="DD39" i="4" s="1"/>
  <c r="DA39" i="4"/>
  <c r="DB39" i="4" s="1"/>
  <c r="CY39" i="4"/>
  <c r="AA39" i="4"/>
  <c r="DE38" i="4"/>
  <c r="DF38" i="4" s="1"/>
  <c r="DC38" i="4"/>
  <c r="DD38" i="4" s="1"/>
  <c r="DA38" i="4"/>
  <c r="DB38" i="4" s="1"/>
  <c r="CY38" i="4"/>
  <c r="CZ38" i="4" s="1"/>
  <c r="AA38" i="4"/>
  <c r="DE37" i="4"/>
  <c r="DF37" i="4" s="1"/>
  <c r="DC37" i="4"/>
  <c r="DD37" i="4" s="1"/>
  <c r="DA37" i="4"/>
  <c r="DB37" i="4" s="1"/>
  <c r="CY37" i="4"/>
  <c r="AA37" i="4"/>
  <c r="DE35" i="4"/>
  <c r="DF35" i="4" s="1"/>
  <c r="DC35" i="4"/>
  <c r="DD35" i="4" s="1"/>
  <c r="DA35" i="4"/>
  <c r="DB35" i="4" s="1"/>
  <c r="CY35" i="4"/>
  <c r="CZ35" i="4" s="1"/>
  <c r="AA35" i="4"/>
  <c r="DE34" i="4"/>
  <c r="DF34" i="4" s="1"/>
  <c r="DC34" i="4"/>
  <c r="DD34" i="4" s="1"/>
  <c r="DA34" i="4"/>
  <c r="DB34" i="4" s="1"/>
  <c r="CY34" i="4"/>
  <c r="CZ34" i="4" s="1"/>
  <c r="AA34" i="4"/>
  <c r="DE33" i="4"/>
  <c r="DF33" i="4" s="1"/>
  <c r="DC33" i="4"/>
  <c r="DD33" i="4" s="1"/>
  <c r="DA33" i="4"/>
  <c r="DB33" i="4" s="1"/>
  <c r="CY33" i="4"/>
  <c r="CZ33" i="4" s="1"/>
  <c r="AA33" i="4"/>
  <c r="DE32" i="4"/>
  <c r="DF32" i="4" s="1"/>
  <c r="DC32" i="4"/>
  <c r="DD32" i="4" s="1"/>
  <c r="DA32" i="4"/>
  <c r="DB32" i="4" s="1"/>
  <c r="CY32" i="4"/>
  <c r="AA32" i="4"/>
  <c r="DE31" i="4"/>
  <c r="DF31" i="4" s="1"/>
  <c r="DC31" i="4"/>
  <c r="DD31" i="4" s="1"/>
  <c r="DA31" i="4"/>
  <c r="DB31" i="4" s="1"/>
  <c r="CY31" i="4"/>
  <c r="CZ31" i="4" s="1"/>
  <c r="AA31" i="4"/>
  <c r="DE30" i="4"/>
  <c r="DF30" i="4" s="1"/>
  <c r="DC30" i="4"/>
  <c r="DD30" i="4" s="1"/>
  <c r="DA30" i="4"/>
  <c r="DB30" i="4" s="1"/>
  <c r="CY30" i="4"/>
  <c r="CZ30" i="4" s="1"/>
  <c r="AA30" i="4"/>
  <c r="DE28" i="4"/>
  <c r="DF28" i="4" s="1"/>
  <c r="DC28" i="4"/>
  <c r="DD28" i="4" s="1"/>
  <c r="DA28" i="4"/>
  <c r="DB28" i="4" s="1"/>
  <c r="CY28" i="4"/>
  <c r="CZ28" i="4" s="1"/>
  <c r="AA28" i="4"/>
  <c r="DE27" i="4"/>
  <c r="DF27" i="4" s="1"/>
  <c r="DC27" i="4"/>
  <c r="DD27" i="4" s="1"/>
  <c r="DA27" i="4"/>
  <c r="DB27" i="4" s="1"/>
  <c r="CY27" i="4"/>
  <c r="AA27" i="4"/>
  <c r="DE26" i="4"/>
  <c r="DF26" i="4" s="1"/>
  <c r="DC26" i="4"/>
  <c r="DD26" i="4" s="1"/>
  <c r="DA26" i="4"/>
  <c r="DB26" i="4" s="1"/>
  <c r="CY26" i="4"/>
  <c r="CZ26" i="4" s="1"/>
  <c r="AA26" i="4"/>
  <c r="DE25" i="4"/>
  <c r="DF25" i="4" s="1"/>
  <c r="DC25" i="4"/>
  <c r="DD25" i="4" s="1"/>
  <c r="DA25" i="4"/>
  <c r="DB25" i="4" s="1"/>
  <c r="CY25" i="4"/>
  <c r="AA25" i="4"/>
  <c r="DE24" i="4"/>
  <c r="DF24" i="4" s="1"/>
  <c r="DC24" i="4"/>
  <c r="DD24" i="4" s="1"/>
  <c r="DA24" i="4"/>
  <c r="DB24" i="4" s="1"/>
  <c r="CY24" i="4"/>
  <c r="CZ24" i="4" s="1"/>
  <c r="AA24" i="4"/>
  <c r="DE23" i="4"/>
  <c r="DF23" i="4" s="1"/>
  <c r="DC23" i="4"/>
  <c r="DD23" i="4" s="1"/>
  <c r="DA23" i="4"/>
  <c r="DB23" i="4" s="1"/>
  <c r="CY23" i="4"/>
  <c r="AA23" i="4"/>
  <c r="DE22" i="4"/>
  <c r="DF22" i="4" s="1"/>
  <c r="DC22" i="4"/>
  <c r="DD22" i="4" s="1"/>
  <c r="DA22" i="4"/>
  <c r="DB22" i="4" s="1"/>
  <c r="CY22" i="4"/>
  <c r="CZ22" i="4" s="1"/>
  <c r="AA22" i="4"/>
  <c r="DE21" i="4"/>
  <c r="DF21" i="4" s="1"/>
  <c r="DC21" i="4"/>
  <c r="DD21" i="4" s="1"/>
  <c r="DA21" i="4"/>
  <c r="DB21" i="4" s="1"/>
  <c r="CY21" i="4"/>
  <c r="AA21" i="4"/>
  <c r="DE20" i="4"/>
  <c r="DF20" i="4" s="1"/>
  <c r="DC20" i="4"/>
  <c r="DD20" i="4" s="1"/>
  <c r="DA20" i="4"/>
  <c r="DB20" i="4" s="1"/>
  <c r="CY20" i="4"/>
  <c r="CZ20" i="4" s="1"/>
  <c r="AA20" i="4"/>
  <c r="DE19" i="4"/>
  <c r="DF19" i="4" s="1"/>
  <c r="DC19" i="4"/>
  <c r="DD19" i="4" s="1"/>
  <c r="DA19" i="4"/>
  <c r="DB19" i="4" s="1"/>
  <c r="CY19" i="4"/>
  <c r="AA19" i="4"/>
  <c r="DE18" i="4"/>
  <c r="DF18" i="4" s="1"/>
  <c r="DC18" i="4"/>
  <c r="DD18" i="4" s="1"/>
  <c r="DA18" i="4"/>
  <c r="DB18" i="4" s="1"/>
  <c r="CY18" i="4"/>
  <c r="CZ18" i="4" s="1"/>
  <c r="AA18" i="4"/>
  <c r="DE17" i="4"/>
  <c r="DF17" i="4" s="1"/>
  <c r="DC17" i="4"/>
  <c r="DD17" i="4" s="1"/>
  <c r="DA17" i="4"/>
  <c r="DB17" i="4" s="1"/>
  <c r="CY17" i="4"/>
  <c r="AA17" i="4"/>
  <c r="DE16" i="4"/>
  <c r="DF16" i="4" s="1"/>
  <c r="DC16" i="4"/>
  <c r="DD16" i="4" s="1"/>
  <c r="DA16" i="4"/>
  <c r="DB16" i="4" s="1"/>
  <c r="CY16" i="4"/>
  <c r="CZ16" i="4" s="1"/>
  <c r="AA16" i="4"/>
  <c r="DE15" i="4"/>
  <c r="DF15" i="4" s="1"/>
  <c r="DC15" i="4"/>
  <c r="DD15" i="4" s="1"/>
  <c r="DA15" i="4"/>
  <c r="DB15" i="4" s="1"/>
  <c r="CY15" i="4"/>
  <c r="AA15" i="4"/>
  <c r="DE14" i="4"/>
  <c r="DF14" i="4" s="1"/>
  <c r="DC14" i="4"/>
  <c r="DD14" i="4" s="1"/>
  <c r="DA14" i="4"/>
  <c r="DB14" i="4" s="1"/>
  <c r="CY14" i="4"/>
  <c r="CZ14" i="4" s="1"/>
  <c r="AA14" i="4"/>
  <c r="DE13" i="4"/>
  <c r="DF13" i="4" s="1"/>
  <c r="DC13" i="4"/>
  <c r="DD13" i="4" s="1"/>
  <c r="DA13" i="4"/>
  <c r="DB13" i="4" s="1"/>
  <c r="CY13" i="4"/>
  <c r="AA13" i="4"/>
  <c r="DE12" i="4"/>
  <c r="DF12" i="4" s="1"/>
  <c r="DC12" i="4"/>
  <c r="DD12" i="4" s="1"/>
  <c r="DA12" i="4"/>
  <c r="DB12" i="4" s="1"/>
  <c r="CY12" i="4"/>
  <c r="CZ12" i="4" s="1"/>
  <c r="AA12" i="4"/>
  <c r="DE11" i="4"/>
  <c r="DF11" i="4" s="1"/>
  <c r="DC11" i="4"/>
  <c r="DD11" i="4" s="1"/>
  <c r="DA11" i="4"/>
  <c r="DB11" i="4" s="1"/>
  <c r="CY11" i="4"/>
  <c r="AA11" i="4"/>
  <c r="DE10" i="4"/>
  <c r="DF10" i="4" s="1"/>
  <c r="DC10" i="4"/>
  <c r="DD10" i="4" s="1"/>
  <c r="DA10" i="4"/>
  <c r="DB10" i="4" s="1"/>
  <c r="CY10" i="4"/>
  <c r="CZ10" i="4" s="1"/>
  <c r="AA10" i="4"/>
  <c r="DE9" i="4"/>
  <c r="DF9" i="4" s="1"/>
  <c r="DC9" i="4"/>
  <c r="DD9" i="4" s="1"/>
  <c r="DA9" i="4"/>
  <c r="DB9" i="4" s="1"/>
  <c r="CY9" i="4"/>
  <c r="CZ9" i="4" s="1"/>
  <c r="AA9" i="4"/>
  <c r="BC653" i="4"/>
  <c r="AG641" i="4" l="1"/>
  <c r="Z641" i="4"/>
  <c r="W641" i="4"/>
  <c r="V641" i="4"/>
  <c r="N641" i="4"/>
  <c r="U641" i="4"/>
  <c r="Q641" i="4"/>
  <c r="R641" i="4"/>
  <c r="DG262" i="4"/>
  <c r="DH262" i="4" s="1"/>
  <c r="DG512" i="4"/>
  <c r="DH512" i="4" s="1"/>
  <c r="DG257" i="4"/>
  <c r="DH257" i="4" s="1"/>
  <c r="AK641" i="4"/>
  <c r="DG421" i="4"/>
  <c r="DH421" i="4" s="1"/>
  <c r="DG425" i="4"/>
  <c r="DH425" i="4" s="1"/>
  <c r="DG466" i="4"/>
  <c r="DH466" i="4" s="1"/>
  <c r="DG40" i="4"/>
  <c r="DH40" i="4" s="1"/>
  <c r="DG566" i="4"/>
  <c r="AN641" i="4"/>
  <c r="BD641" i="4"/>
  <c r="CZ257" i="4"/>
  <c r="CZ262" i="4"/>
  <c r="DG309" i="4"/>
  <c r="DH309" i="4" s="1"/>
  <c r="DG514" i="4"/>
  <c r="DH514" i="4" s="1"/>
  <c r="DG520" i="4"/>
  <c r="DH520" i="4" s="1"/>
  <c r="DG315" i="4"/>
  <c r="DH315" i="4" s="1"/>
  <c r="DG118" i="4"/>
  <c r="DH118" i="4" s="1"/>
  <c r="DG124" i="4"/>
  <c r="DH124" i="4" s="1"/>
  <c r="DG131" i="4"/>
  <c r="DH131" i="4" s="1"/>
  <c r="DG144" i="4"/>
  <c r="DH144" i="4" s="1"/>
  <c r="DG185" i="4"/>
  <c r="DH185" i="4" s="1"/>
  <c r="DG269" i="4"/>
  <c r="DH269" i="4" s="1"/>
  <c r="DG322" i="4"/>
  <c r="DH322" i="4" s="1"/>
  <c r="DG563" i="4"/>
  <c r="DH563" i="4" s="1"/>
  <c r="DB563" i="4"/>
  <c r="DG619" i="4"/>
  <c r="DH619" i="4" s="1"/>
  <c r="CZ619" i="4"/>
  <c r="CZ118" i="4"/>
  <c r="DG123" i="4"/>
  <c r="DH123" i="4" s="1"/>
  <c r="CZ124" i="4"/>
  <c r="CZ131" i="4"/>
  <c r="CZ144" i="4"/>
  <c r="DG420" i="4"/>
  <c r="DH420" i="4" s="1"/>
  <c r="CZ420" i="4"/>
  <c r="DG179" i="4"/>
  <c r="DH179" i="4" s="1"/>
  <c r="CZ179" i="4"/>
  <c r="DG39" i="4"/>
  <c r="DH39" i="4" s="1"/>
  <c r="CZ40" i="4"/>
  <c r="CZ39" i="4"/>
  <c r="CZ123" i="4"/>
  <c r="DG127" i="4"/>
  <c r="DH127" i="4" s="1"/>
  <c r="DG175" i="4"/>
  <c r="DH175" i="4" s="1"/>
  <c r="CZ175" i="4"/>
  <c r="DG187" i="4"/>
  <c r="DH187" i="4" s="1"/>
  <c r="CZ187" i="4"/>
  <c r="DG339" i="4"/>
  <c r="DH339" i="4" s="1"/>
  <c r="DG460" i="4"/>
  <c r="DH460" i="4" s="1"/>
  <c r="CZ460" i="4"/>
  <c r="DG464" i="4"/>
  <c r="DH464" i="4" s="1"/>
  <c r="CZ464" i="4"/>
  <c r="DG522" i="4"/>
  <c r="DH522" i="4" s="1"/>
  <c r="CZ522" i="4"/>
  <c r="DG601" i="4"/>
  <c r="DH601" i="4" s="1"/>
  <c r="CZ601" i="4"/>
  <c r="DG280" i="4"/>
  <c r="DH280" i="4" s="1"/>
  <c r="CZ280" i="4"/>
  <c r="DG37" i="4"/>
  <c r="DH37" i="4" s="1"/>
  <c r="DG41" i="4"/>
  <c r="DH41" i="4" s="1"/>
  <c r="DG54" i="4"/>
  <c r="DH54" i="4" s="1"/>
  <c r="DG120" i="4"/>
  <c r="DH120" i="4" s="1"/>
  <c r="DG143" i="4"/>
  <c r="DH143" i="4" s="1"/>
  <c r="DG178" i="4"/>
  <c r="DH178" i="4" s="1"/>
  <c r="DG265" i="4"/>
  <c r="DH265" i="4" s="1"/>
  <c r="CZ265" i="4"/>
  <c r="DG463" i="4"/>
  <c r="DH463" i="4" s="1"/>
  <c r="DG561" i="4"/>
  <c r="DH561" i="4" s="1"/>
  <c r="DG600" i="4"/>
  <c r="DH600" i="4" s="1"/>
  <c r="DG606" i="4"/>
  <c r="DH606" i="4" s="1"/>
  <c r="DG612" i="4"/>
  <c r="DH612" i="4" s="1"/>
  <c r="BG641" i="4"/>
  <c r="BA641" i="4"/>
  <c r="BF641" i="4"/>
  <c r="BE641" i="4"/>
  <c r="BI641" i="4"/>
  <c r="BH641" i="4"/>
  <c r="DG217" i="4"/>
  <c r="DH217" i="4" s="1"/>
  <c r="DG275" i="4"/>
  <c r="DH275" i="4" s="1"/>
  <c r="DG279" i="4"/>
  <c r="DH279" i="4" s="1"/>
  <c r="DG310" i="4"/>
  <c r="DH310" i="4" s="1"/>
  <c r="DG316" i="4"/>
  <c r="DH316" i="4" s="1"/>
  <c r="DG323" i="4"/>
  <c r="DH323" i="4" s="1"/>
  <c r="DG382" i="4"/>
  <c r="DG409" i="4"/>
  <c r="DH409" i="4" s="1"/>
  <c r="DG411" i="4"/>
  <c r="DH411" i="4" s="1"/>
  <c r="DG413" i="4"/>
  <c r="DH413" i="4" s="1"/>
  <c r="DG417" i="4"/>
  <c r="DH417" i="4" s="1"/>
  <c r="DG442" i="4"/>
  <c r="DH442" i="4" s="1"/>
  <c r="CZ463" i="4"/>
  <c r="CZ466" i="4"/>
  <c r="CZ512" i="4"/>
  <c r="CZ514" i="4"/>
  <c r="DG515" i="4"/>
  <c r="DH515" i="4" s="1"/>
  <c r="CZ520" i="4"/>
  <c r="CZ561" i="4"/>
  <c r="DG567" i="4"/>
  <c r="DH567" i="4" s="1"/>
  <c r="DG577" i="4"/>
  <c r="DH577" i="4" s="1"/>
  <c r="CZ600" i="4"/>
  <c r="CZ606" i="4"/>
  <c r="DG611" i="4"/>
  <c r="DH611" i="4" s="1"/>
  <c r="CZ612" i="4"/>
  <c r="DG616" i="4"/>
  <c r="DH616" i="4" s="1"/>
  <c r="DG219" i="4"/>
  <c r="DH219" i="4" s="1"/>
  <c r="DG255" i="4"/>
  <c r="DH255" i="4" s="1"/>
  <c r="DG260" i="4"/>
  <c r="DH260" i="4" s="1"/>
  <c r="DG264" i="4"/>
  <c r="DH264" i="4" s="1"/>
  <c r="DG270" i="4"/>
  <c r="DH270" i="4" s="1"/>
  <c r="DG274" i="4"/>
  <c r="DH274" i="4" s="1"/>
  <c r="CZ275" i="4"/>
  <c r="CZ279" i="4"/>
  <c r="CZ310" i="4"/>
  <c r="CZ316" i="4"/>
  <c r="DG441" i="4"/>
  <c r="DH441" i="4" s="1"/>
  <c r="DG499" i="4"/>
  <c r="DH499" i="4" s="1"/>
  <c r="DG501" i="4"/>
  <c r="DH501" i="4" s="1"/>
  <c r="DG503" i="4"/>
  <c r="DH503" i="4" s="1"/>
  <c r="DG516" i="4"/>
  <c r="DH516" i="4" s="1"/>
  <c r="DG565" i="4"/>
  <c r="DH565" i="4" s="1"/>
  <c r="CZ616" i="4"/>
  <c r="DG23" i="4"/>
  <c r="DH23" i="4" s="1"/>
  <c r="DG329" i="4"/>
  <c r="DH329" i="4" s="1"/>
  <c r="DG330" i="4"/>
  <c r="DH330" i="4" s="1"/>
  <c r="DG434" i="4"/>
  <c r="DH434" i="4" s="1"/>
  <c r="DG489" i="4"/>
  <c r="DH489" i="4" s="1"/>
  <c r="DG110" i="4"/>
  <c r="DH110" i="4" s="1"/>
  <c r="DG158" i="4"/>
  <c r="DH158" i="4" s="1"/>
  <c r="DG169" i="4"/>
  <c r="DH169" i="4" s="1"/>
  <c r="DG295" i="4"/>
  <c r="DH295" i="4" s="1"/>
  <c r="DG21" i="4"/>
  <c r="DH21" i="4" s="1"/>
  <c r="DG229" i="4"/>
  <c r="DH229" i="4" s="1"/>
  <c r="DG239" i="4"/>
  <c r="DH239" i="4" s="1"/>
  <c r="CZ339" i="4"/>
  <c r="DG357" i="4"/>
  <c r="DH357" i="4" s="1"/>
  <c r="DG79" i="4"/>
  <c r="DH79" i="4" s="1"/>
  <c r="DG44" i="4"/>
  <c r="DH44" i="4" s="1"/>
  <c r="DG347" i="4"/>
  <c r="DH347" i="4" s="1"/>
  <c r="CZ357" i="4"/>
  <c r="DG59" i="4"/>
  <c r="DH59" i="4" s="1"/>
  <c r="DG346" i="4"/>
  <c r="DH346" i="4" s="1"/>
  <c r="DG15" i="4"/>
  <c r="DH15" i="4" s="1"/>
  <c r="DG338" i="4"/>
  <c r="DH338" i="4" s="1"/>
  <c r="DD375" i="4"/>
  <c r="CZ434" i="4"/>
  <c r="DG583" i="4"/>
  <c r="DH583" i="4" s="1"/>
  <c r="DG25" i="4"/>
  <c r="DH25" i="4" s="1"/>
  <c r="DG48" i="4"/>
  <c r="DH48" i="4" s="1"/>
  <c r="DG77" i="4"/>
  <c r="DH77" i="4" s="1"/>
  <c r="DG233" i="4"/>
  <c r="DH233" i="4" s="1"/>
  <c r="DG248" i="4"/>
  <c r="DH248" i="4" s="1"/>
  <c r="DG486" i="4"/>
  <c r="DH486" i="4" s="1"/>
  <c r="DG494" i="4"/>
  <c r="DH494" i="4" s="1"/>
  <c r="DG580" i="4"/>
  <c r="DH580" i="4" s="1"/>
  <c r="DG17" i="4"/>
  <c r="DH17" i="4" s="1"/>
  <c r="DG19" i="4"/>
  <c r="DH19" i="4" s="1"/>
  <c r="DG343" i="4"/>
  <c r="DH343" i="4" s="1"/>
  <c r="CZ343" i="4"/>
  <c r="DG27" i="4"/>
  <c r="DH27" i="4" s="1"/>
  <c r="DG432" i="4"/>
  <c r="DH432" i="4" s="1"/>
  <c r="CZ432" i="4"/>
  <c r="DD579" i="4"/>
  <c r="DG579" i="4"/>
  <c r="DH579" i="4" s="1"/>
  <c r="DG50" i="4"/>
  <c r="DH50" i="4" s="1"/>
  <c r="DG63" i="4"/>
  <c r="DH63" i="4" s="1"/>
  <c r="DG335" i="4"/>
  <c r="DH335" i="4" s="1"/>
  <c r="DG353" i="4"/>
  <c r="DH353" i="4" s="1"/>
  <c r="DG366" i="4"/>
  <c r="DH366" i="4" s="1"/>
  <c r="DG30" i="4"/>
  <c r="DH30" i="4" s="1"/>
  <c r="DG13" i="4"/>
  <c r="DH13" i="4" s="1"/>
  <c r="DG66" i="4"/>
  <c r="DH66" i="4" s="1"/>
  <c r="DG68" i="4"/>
  <c r="DH68" i="4" s="1"/>
  <c r="DG154" i="4"/>
  <c r="DH154" i="4" s="1"/>
  <c r="DG162" i="4"/>
  <c r="DH162" i="4" s="1"/>
  <c r="DG170" i="4"/>
  <c r="DH170" i="4" s="1"/>
  <c r="DG228" i="4"/>
  <c r="DH228" i="4" s="1"/>
  <c r="DG234" i="4"/>
  <c r="DH234" i="4" s="1"/>
  <c r="DG243" i="4"/>
  <c r="DH243" i="4" s="1"/>
  <c r="DG304" i="4"/>
  <c r="DH304" i="4" s="1"/>
  <c r="DG332" i="4"/>
  <c r="DH332" i="4" s="1"/>
  <c r="DG337" i="4"/>
  <c r="DH337" i="4" s="1"/>
  <c r="DG341" i="4"/>
  <c r="DH341" i="4" s="1"/>
  <c r="DG355" i="4"/>
  <c r="DH355" i="4" s="1"/>
  <c r="DG412" i="4"/>
  <c r="DH412" i="4" s="1"/>
  <c r="DG485" i="4"/>
  <c r="DH485" i="4" s="1"/>
  <c r="DG493" i="4"/>
  <c r="DH493" i="4" s="1"/>
  <c r="DG574" i="4"/>
  <c r="DH574" i="4" s="1"/>
  <c r="DG584" i="4"/>
  <c r="DH584" i="4" s="1"/>
  <c r="DG46" i="4"/>
  <c r="DH46" i="4" s="1"/>
  <c r="DG342" i="4"/>
  <c r="DH342" i="4" s="1"/>
  <c r="DG362" i="4"/>
  <c r="DH362" i="4" s="1"/>
  <c r="DG32" i="4"/>
  <c r="DH32" i="4" s="1"/>
  <c r="DG11" i="4"/>
  <c r="DH11" i="4" s="1"/>
  <c r="DG34" i="4"/>
  <c r="DH34" i="4" s="1"/>
  <c r="DG57" i="4"/>
  <c r="DH57" i="4" s="1"/>
  <c r="DG70" i="4"/>
  <c r="DH70" i="4" s="1"/>
  <c r="DG72" i="4"/>
  <c r="DH72" i="4" s="1"/>
  <c r="DG113" i="4"/>
  <c r="DH113" i="4" s="1"/>
  <c r="DG115" i="4"/>
  <c r="DH115" i="4" s="1"/>
  <c r="DG173" i="4"/>
  <c r="DH173" i="4" s="1"/>
  <c r="DG238" i="4"/>
  <c r="DH238" i="4" s="1"/>
  <c r="DG251" i="4"/>
  <c r="DH251" i="4" s="1"/>
  <c r="DG334" i="4"/>
  <c r="DH334" i="4" s="1"/>
  <c r="DG373" i="4"/>
  <c r="DH373" i="4" s="1"/>
  <c r="DG504" i="4"/>
  <c r="DH504" i="4" s="1"/>
  <c r="DG18" i="4"/>
  <c r="DH18" i="4" s="1"/>
  <c r="DG22" i="4"/>
  <c r="DH22" i="4" s="1"/>
  <c r="DG26" i="4"/>
  <c r="DH26" i="4" s="1"/>
  <c r="DG31" i="4"/>
  <c r="DH31" i="4" s="1"/>
  <c r="DG35" i="4"/>
  <c r="DH35" i="4" s="1"/>
  <c r="DG45" i="4"/>
  <c r="DH45" i="4" s="1"/>
  <c r="DG49" i="4"/>
  <c r="DH49" i="4" s="1"/>
  <c r="DG56" i="4"/>
  <c r="DH56" i="4" s="1"/>
  <c r="DG60" i="4"/>
  <c r="DH60" i="4" s="1"/>
  <c r="DG67" i="4"/>
  <c r="DH67" i="4" s="1"/>
  <c r="DG71" i="4"/>
  <c r="DH71" i="4" s="1"/>
  <c r="DG78" i="4"/>
  <c r="DH78" i="4" s="1"/>
  <c r="DG111" i="4"/>
  <c r="DH111" i="4" s="1"/>
  <c r="DG114" i="4"/>
  <c r="DH114" i="4" s="1"/>
  <c r="DG149" i="4"/>
  <c r="DH149" i="4" s="1"/>
  <c r="DG153" i="4"/>
  <c r="DH153" i="4" s="1"/>
  <c r="DG157" i="4"/>
  <c r="DH157" i="4" s="1"/>
  <c r="DG161" i="4"/>
  <c r="DH161" i="4" s="1"/>
  <c r="DG242" i="4"/>
  <c r="DH242" i="4" s="1"/>
  <c r="DG247" i="4"/>
  <c r="DH247" i="4" s="1"/>
  <c r="DG250" i="4"/>
  <c r="DH250" i="4" s="1"/>
  <c r="DG378" i="4"/>
  <c r="DH378" i="4" s="1"/>
  <c r="CZ378" i="4"/>
  <c r="DG437" i="4"/>
  <c r="DH437" i="4" s="1"/>
  <c r="CZ437" i="4"/>
  <c r="DG505" i="4"/>
  <c r="DH505" i="4" s="1"/>
  <c r="CZ505" i="4"/>
  <c r="DG509" i="4"/>
  <c r="DH509" i="4" s="1"/>
  <c r="CZ509" i="4"/>
  <c r="DG385" i="4"/>
  <c r="DH385" i="4" s="1"/>
  <c r="CZ385" i="4"/>
  <c r="DG386" i="4"/>
  <c r="CZ386" i="4"/>
  <c r="DG391" i="4"/>
  <c r="DH391" i="4" s="1"/>
  <c r="CZ391" i="4"/>
  <c r="DG395" i="4"/>
  <c r="DH395" i="4" s="1"/>
  <c r="CZ395" i="4"/>
  <c r="DG399" i="4"/>
  <c r="DH399" i="4" s="1"/>
  <c r="CZ399" i="4"/>
  <c r="DG404" i="4"/>
  <c r="DH404" i="4" s="1"/>
  <c r="CZ404" i="4"/>
  <c r="DG430" i="4"/>
  <c r="DH430" i="4" s="1"/>
  <c r="CZ430" i="4"/>
  <c r="DG433" i="4"/>
  <c r="DH433" i="4" s="1"/>
  <c r="CZ433" i="4"/>
  <c r="DG487" i="4"/>
  <c r="DH487" i="4" s="1"/>
  <c r="CZ487" i="4"/>
  <c r="DG495" i="4"/>
  <c r="DH495" i="4" s="1"/>
  <c r="CZ495" i="4"/>
  <c r="DG573" i="4"/>
  <c r="DH573" i="4" s="1"/>
  <c r="DB573" i="4"/>
  <c r="DG10" i="4"/>
  <c r="DH10" i="4" s="1"/>
  <c r="DG14" i="4"/>
  <c r="DH14" i="4" s="1"/>
  <c r="CZ17" i="4"/>
  <c r="CZ21" i="4"/>
  <c r="CZ25" i="4"/>
  <c r="CZ44" i="4"/>
  <c r="CZ48" i="4"/>
  <c r="CZ66" i="4"/>
  <c r="CZ70" i="4"/>
  <c r="CZ77" i="4"/>
  <c r="CZ110" i="4"/>
  <c r="CZ113" i="4"/>
  <c r="CZ154" i="4"/>
  <c r="CZ158" i="4"/>
  <c r="CZ162" i="4"/>
  <c r="CZ170" i="4"/>
  <c r="DG197" i="4"/>
  <c r="DH197" i="4" s="1"/>
  <c r="DG205" i="4"/>
  <c r="DH205" i="4" s="1"/>
  <c r="DG211" i="4"/>
  <c r="DH211" i="4" s="1"/>
  <c r="CZ234" i="4"/>
  <c r="CZ239" i="4"/>
  <c r="CZ243" i="4"/>
  <c r="CZ248" i="4"/>
  <c r="CZ251" i="4"/>
  <c r="DG288" i="4"/>
  <c r="DH288" i="4" s="1"/>
  <c r="DG292" i="4"/>
  <c r="DH292" i="4" s="1"/>
  <c r="DG303" i="4"/>
  <c r="DH303" i="4" s="1"/>
  <c r="CZ330" i="4"/>
  <c r="CZ334" i="4"/>
  <c r="CZ337" i="4"/>
  <c r="CZ338" i="4"/>
  <c r="CZ353" i="4"/>
  <c r="CZ362" i="4"/>
  <c r="CZ366" i="4"/>
  <c r="CZ373" i="4"/>
  <c r="DG375" i="4"/>
  <c r="DH375" i="4" s="1"/>
  <c r="DG376" i="4"/>
  <c r="DH376" i="4" s="1"/>
  <c r="DG624" i="4"/>
  <c r="DH624" i="4" s="1"/>
  <c r="DB624" i="4"/>
  <c r="DG192" i="4"/>
  <c r="DH192" i="4" s="1"/>
  <c r="DG198" i="4"/>
  <c r="DH198" i="4" s="1"/>
  <c r="DG206" i="4"/>
  <c r="DH206" i="4" s="1"/>
  <c r="DG212" i="4"/>
  <c r="DH212" i="4" s="1"/>
  <c r="DG291" i="4"/>
  <c r="DH291" i="4" s="1"/>
  <c r="DG294" i="4"/>
  <c r="DH294" i="4" s="1"/>
  <c r="DG300" i="4"/>
  <c r="DH300" i="4" s="1"/>
  <c r="DG358" i="4"/>
  <c r="DH358" i="4" s="1"/>
  <c r="DG364" i="4"/>
  <c r="DH364" i="4" s="1"/>
  <c r="DG369" i="4"/>
  <c r="DH369" i="4" s="1"/>
  <c r="DG370" i="4"/>
  <c r="DH370" i="4" s="1"/>
  <c r="DG393" i="4"/>
  <c r="DH393" i="4" s="1"/>
  <c r="CZ393" i="4"/>
  <c r="DG397" i="4"/>
  <c r="DH397" i="4" s="1"/>
  <c r="CZ397" i="4"/>
  <c r="DG401" i="4"/>
  <c r="DH401" i="4" s="1"/>
  <c r="CZ401" i="4"/>
  <c r="DG428" i="4"/>
  <c r="DH428" i="4" s="1"/>
  <c r="CZ428" i="4"/>
  <c r="DG480" i="4"/>
  <c r="DH480" i="4" s="1"/>
  <c r="CZ480" i="4"/>
  <c r="DG491" i="4"/>
  <c r="DH491" i="4" s="1"/>
  <c r="CZ491" i="4"/>
  <c r="DG629" i="4"/>
  <c r="DH629" i="4" s="1"/>
  <c r="CZ629" i="4"/>
  <c r="DG390" i="4"/>
  <c r="DH382" i="4" s="1"/>
  <c r="DG398" i="4"/>
  <c r="DH398" i="4" s="1"/>
  <c r="DG415" i="4"/>
  <c r="DH415" i="4" s="1"/>
  <c r="DG478" i="4"/>
  <c r="DH478" i="4" s="1"/>
  <c r="DG554" i="4"/>
  <c r="DH554" i="4" s="1"/>
  <c r="DG572" i="4"/>
  <c r="DH572" i="4" s="1"/>
  <c r="DG582" i="4"/>
  <c r="DH582" i="4" s="1"/>
  <c r="DG621" i="4"/>
  <c r="DH621" i="4" s="1"/>
  <c r="DG450" i="4"/>
  <c r="DH450" i="4" s="1"/>
  <c r="DG454" i="4"/>
  <c r="DH454" i="4" s="1"/>
  <c r="DG482" i="4"/>
  <c r="DH482" i="4" s="1"/>
  <c r="DG507" i="4"/>
  <c r="DH507" i="4" s="1"/>
  <c r="DG526" i="4"/>
  <c r="DH526" i="4" s="1"/>
  <c r="DG387" i="4"/>
  <c r="DH387" i="4" s="1"/>
  <c r="DG436" i="4"/>
  <c r="DH436" i="4" s="1"/>
  <c r="DG449" i="4"/>
  <c r="DH449" i="4" s="1"/>
  <c r="CZ450" i="4"/>
  <c r="DG453" i="4"/>
  <c r="DH453" i="4" s="1"/>
  <c r="CZ454" i="4"/>
  <c r="DG457" i="4"/>
  <c r="DH457" i="4" s="1"/>
  <c r="CZ482" i="4"/>
  <c r="CZ485" i="4"/>
  <c r="CZ489" i="4"/>
  <c r="CZ493" i="4"/>
  <c r="CZ507" i="4"/>
  <c r="CZ526" i="4"/>
  <c r="DG625" i="4"/>
  <c r="DH625" i="4" s="1"/>
  <c r="DG630" i="4"/>
  <c r="DH630" i="4" s="1"/>
  <c r="DG9" i="4"/>
  <c r="DH9" i="4" s="1"/>
  <c r="DG12" i="4"/>
  <c r="DH12" i="4" s="1"/>
  <c r="CZ13" i="4"/>
  <c r="DG16" i="4"/>
  <c r="DH16" i="4" s="1"/>
  <c r="DG20" i="4"/>
  <c r="DH20" i="4" s="1"/>
  <c r="AA641" i="4"/>
  <c r="CZ11" i="4"/>
  <c r="CZ15" i="4"/>
  <c r="CZ19" i="4"/>
  <c r="CZ23" i="4"/>
  <c r="CZ27" i="4"/>
  <c r="CZ32" i="4"/>
  <c r="CZ37" i="4"/>
  <c r="CZ41" i="4"/>
  <c r="CZ46" i="4"/>
  <c r="CZ50" i="4"/>
  <c r="CZ57" i="4"/>
  <c r="CZ63" i="4"/>
  <c r="CZ68" i="4"/>
  <c r="CZ72" i="4"/>
  <c r="CZ79" i="4"/>
  <c r="CZ115" i="4"/>
  <c r="DG121" i="4"/>
  <c r="DH121" i="4" s="1"/>
  <c r="CZ126" i="4"/>
  <c r="DG126" i="4"/>
  <c r="DH126" i="4" s="1"/>
  <c r="DG138" i="4"/>
  <c r="DG135" i="4"/>
  <c r="DH135" i="4" s="1"/>
  <c r="DG24" i="4"/>
  <c r="DH24" i="4" s="1"/>
  <c r="DG28" i="4"/>
  <c r="DH28" i="4" s="1"/>
  <c r="DG33" i="4"/>
  <c r="DH33" i="4" s="1"/>
  <c r="DG38" i="4"/>
  <c r="DH38" i="4" s="1"/>
  <c r="DG43" i="4"/>
  <c r="DH43" i="4" s="1"/>
  <c r="DG47" i="4"/>
  <c r="DH47" i="4" s="1"/>
  <c r="DG53" i="4"/>
  <c r="DH53" i="4" s="1"/>
  <c r="DG58" i="4"/>
  <c r="DH58" i="4" s="1"/>
  <c r="DG64" i="4"/>
  <c r="DH64" i="4" s="1"/>
  <c r="DG69" i="4"/>
  <c r="DH69" i="4" s="1"/>
  <c r="DG76" i="4"/>
  <c r="DH76" i="4" s="1"/>
  <c r="DG80" i="4"/>
  <c r="DH80" i="4" s="1"/>
  <c r="DG112" i="4"/>
  <c r="DH112" i="4" s="1"/>
  <c r="DG117" i="4"/>
  <c r="DH117" i="4" s="1"/>
  <c r="DG122" i="4"/>
  <c r="DH122" i="4" s="1"/>
  <c r="DG130" i="4"/>
  <c r="DH130" i="4" s="1"/>
  <c r="DG140" i="4"/>
  <c r="DH140" i="4" s="1"/>
  <c r="DG142" i="4"/>
  <c r="DH142" i="4" s="1"/>
  <c r="CZ143" i="4"/>
  <c r="DG146" i="4"/>
  <c r="DH146" i="4" s="1"/>
  <c r="CZ149" i="4"/>
  <c r="DG152" i="4"/>
  <c r="DH152" i="4" s="1"/>
  <c r="CZ153" i="4"/>
  <c r="DG156" i="4"/>
  <c r="DH156" i="4" s="1"/>
  <c r="CZ157" i="4"/>
  <c r="DG160" i="4"/>
  <c r="DH160" i="4" s="1"/>
  <c r="CZ161" i="4"/>
  <c r="DG164" i="4"/>
  <c r="DH164" i="4" s="1"/>
  <c r="DG168" i="4"/>
  <c r="DH168" i="4" s="1"/>
  <c r="CZ169" i="4"/>
  <c r="DG172" i="4"/>
  <c r="DH172" i="4" s="1"/>
  <c r="CZ173" i="4"/>
  <c r="DG177" i="4"/>
  <c r="DH177" i="4" s="1"/>
  <c r="CZ178" i="4"/>
  <c r="DG183" i="4"/>
  <c r="DH183" i="4" s="1"/>
  <c r="CZ185" i="4"/>
  <c r="DG191" i="4"/>
  <c r="DH191" i="4" s="1"/>
  <c r="DG196" i="4"/>
  <c r="DH196" i="4" s="1"/>
  <c r="CZ197" i="4"/>
  <c r="DG202" i="4"/>
  <c r="DH202" i="4" s="1"/>
  <c r="CZ205" i="4"/>
  <c r="DG210" i="4"/>
  <c r="DH210" i="4" s="1"/>
  <c r="CZ211" i="4"/>
  <c r="DG214" i="4"/>
  <c r="DH214" i="4" s="1"/>
  <c r="CZ217" i="4"/>
  <c r="DG225" i="4"/>
  <c r="DH225" i="4" s="1"/>
  <c r="CZ228" i="4"/>
  <c r="DG231" i="4"/>
  <c r="DH231" i="4" s="1"/>
  <c r="CZ233" i="4"/>
  <c r="DG236" i="4"/>
  <c r="DH236" i="4" s="1"/>
  <c r="CZ238" i="4"/>
  <c r="DG241" i="4"/>
  <c r="DH241" i="4" s="1"/>
  <c r="CZ242" i="4"/>
  <c r="DG246" i="4"/>
  <c r="DH246" i="4" s="1"/>
  <c r="CZ247" i="4"/>
  <c r="CZ250" i="4"/>
  <c r="DG254" i="4"/>
  <c r="DH254" i="4" s="1"/>
  <c r="CZ255" i="4"/>
  <c r="CZ260" i="4"/>
  <c r="CZ264" i="4"/>
  <c r="DG268" i="4"/>
  <c r="DH268" i="4" s="1"/>
  <c r="DG273" i="4"/>
  <c r="DH273" i="4" s="1"/>
  <c r="DG278" i="4"/>
  <c r="DH278" i="4" s="1"/>
  <c r="DG287" i="4"/>
  <c r="DH287" i="4" s="1"/>
  <c r="DG289" i="4"/>
  <c r="DH289" i="4" s="1"/>
  <c r="DG132" i="4"/>
  <c r="DH132" i="4" s="1"/>
  <c r="DG139" i="4"/>
  <c r="DH139" i="4" s="1"/>
  <c r="DG145" i="4"/>
  <c r="DH145" i="4" s="1"/>
  <c r="DG151" i="4"/>
  <c r="DH151" i="4" s="1"/>
  <c r="DG155" i="4"/>
  <c r="DH155" i="4" s="1"/>
  <c r="DG159" i="4"/>
  <c r="DH159" i="4" s="1"/>
  <c r="DG163" i="4"/>
  <c r="DH163" i="4" s="1"/>
  <c r="DG167" i="4"/>
  <c r="DH167" i="4" s="1"/>
  <c r="DG171" i="4"/>
  <c r="DH171" i="4" s="1"/>
  <c r="DG176" i="4"/>
  <c r="DH176" i="4" s="1"/>
  <c r="DG182" i="4"/>
  <c r="DH182" i="4" s="1"/>
  <c r="DG190" i="4"/>
  <c r="DH190" i="4" s="1"/>
  <c r="DG194" i="4"/>
  <c r="DH194" i="4" s="1"/>
  <c r="DG200" i="4"/>
  <c r="DH200" i="4" s="1"/>
  <c r="DG209" i="4"/>
  <c r="DH209" i="4" s="1"/>
  <c r="DG213" i="4"/>
  <c r="DH213" i="4" s="1"/>
  <c r="DG230" i="4"/>
  <c r="DH230" i="4" s="1"/>
  <c r="DG235" i="4"/>
  <c r="DH235" i="4" s="1"/>
  <c r="DG240" i="4"/>
  <c r="DH240" i="4" s="1"/>
  <c r="DG245" i="4"/>
  <c r="DH245" i="4" s="1"/>
  <c r="DG249" i="4"/>
  <c r="DH249" i="4" s="1"/>
  <c r="DG253" i="4"/>
  <c r="DH253" i="4" s="1"/>
  <c r="DG258" i="4"/>
  <c r="DH258" i="4" s="1"/>
  <c r="DG263" i="4"/>
  <c r="DH263" i="4" s="1"/>
  <c r="DG267" i="4"/>
  <c r="DH267" i="4" s="1"/>
  <c r="DG272" i="4"/>
  <c r="DH272" i="4" s="1"/>
  <c r="DG277" i="4"/>
  <c r="DH277" i="4" s="1"/>
  <c r="DG283" i="4"/>
  <c r="DH283" i="4" s="1"/>
  <c r="DG296" i="4"/>
  <c r="DH296" i="4" s="1"/>
  <c r="DG299" i="4"/>
  <c r="DH299" i="4" s="1"/>
  <c r="DG298" i="4"/>
  <c r="DH298" i="4" s="1"/>
  <c r="DG302" i="4"/>
  <c r="DH302" i="4" s="1"/>
  <c r="CZ303" i="4"/>
  <c r="DG308" i="4"/>
  <c r="DH308" i="4" s="1"/>
  <c r="CZ309" i="4"/>
  <c r="DG313" i="4"/>
  <c r="DH313" i="4" s="1"/>
  <c r="CZ315" i="4"/>
  <c r="DG319" i="4"/>
  <c r="DH319" i="4" s="1"/>
  <c r="CZ322" i="4"/>
  <c r="DG327" i="4"/>
  <c r="DH327" i="4" s="1"/>
  <c r="CZ329" i="4"/>
  <c r="DG331" i="4"/>
  <c r="DH331" i="4" s="1"/>
  <c r="DG333" i="4"/>
  <c r="DH333" i="4" s="1"/>
  <c r="DG340" i="4"/>
  <c r="DH340" i="4" s="1"/>
  <c r="DG345" i="4"/>
  <c r="DH345" i="4" s="1"/>
  <c r="DG354" i="4"/>
  <c r="DH354" i="4" s="1"/>
  <c r="DG368" i="4"/>
  <c r="DH368" i="4" s="1"/>
  <c r="DG384" i="4"/>
  <c r="DH384" i="4" s="1"/>
  <c r="DG396" i="4"/>
  <c r="DH396" i="4" s="1"/>
  <c r="DG410" i="4"/>
  <c r="DH410" i="4" s="1"/>
  <c r="DG293" i="4"/>
  <c r="DH293" i="4" s="1"/>
  <c r="DG297" i="4"/>
  <c r="DH297" i="4" s="1"/>
  <c r="DG301" i="4"/>
  <c r="DH301" i="4" s="1"/>
  <c r="DG305" i="4"/>
  <c r="DH305" i="4" s="1"/>
  <c r="DG311" i="4"/>
  <c r="DH311" i="4" s="1"/>
  <c r="DG317" i="4"/>
  <c r="DH317" i="4" s="1"/>
  <c r="DG324" i="4"/>
  <c r="DH324" i="4" s="1"/>
  <c r="DG326" i="4"/>
  <c r="DH326" i="4" s="1"/>
  <c r="DG336" i="4"/>
  <c r="DH336" i="4" s="1"/>
  <c r="DG350" i="4"/>
  <c r="DH350" i="4" s="1"/>
  <c r="DG351" i="4"/>
  <c r="DH351" i="4" s="1"/>
  <c r="CZ358" i="4"/>
  <c r="DG359" i="4"/>
  <c r="DH359" i="4" s="1"/>
  <c r="DG371" i="4"/>
  <c r="DH371" i="4" s="1"/>
  <c r="DG372" i="4"/>
  <c r="DH372" i="4" s="1"/>
  <c r="DG374" i="4"/>
  <c r="DH374" i="4" s="1"/>
  <c r="DG377" i="4"/>
  <c r="DH377" i="4" s="1"/>
  <c r="DG381" i="4"/>
  <c r="DG388" i="4"/>
  <c r="DH388" i="4" s="1"/>
  <c r="DG389" i="4"/>
  <c r="DH381" i="4" s="1"/>
  <c r="DG392" i="4"/>
  <c r="DH392" i="4" s="1"/>
  <c r="DG394" i="4"/>
  <c r="DH394" i="4" s="1"/>
  <c r="DG400" i="4"/>
  <c r="DH400" i="4" s="1"/>
  <c r="DG402" i="4"/>
  <c r="DH402" i="4" s="1"/>
  <c r="DG403" i="4"/>
  <c r="DH403" i="4" s="1"/>
  <c r="DG405" i="4"/>
  <c r="DH405" i="4" s="1"/>
  <c r="DG356" i="4"/>
  <c r="DH356" i="4" s="1"/>
  <c r="DG360" i="4"/>
  <c r="DH360" i="4" s="1"/>
  <c r="DG363" i="4"/>
  <c r="DH363" i="4" s="1"/>
  <c r="DG365" i="4"/>
  <c r="DH365" i="4" s="1"/>
  <c r="DG367" i="4"/>
  <c r="DH367" i="4" s="1"/>
  <c r="CZ381" i="4"/>
  <c r="CZ388" i="4"/>
  <c r="CZ390" i="4"/>
  <c r="CZ394" i="4"/>
  <c r="CZ398" i="4"/>
  <c r="CZ402" i="4"/>
  <c r="CZ405" i="4"/>
  <c r="CZ412" i="4"/>
  <c r="CZ415" i="4"/>
  <c r="CZ421" i="4"/>
  <c r="CZ425" i="4"/>
  <c r="DG467" i="4"/>
  <c r="DH467" i="4" s="1"/>
  <c r="DG479" i="4"/>
  <c r="DH479" i="4" s="1"/>
  <c r="DG481" i="4"/>
  <c r="DH481" i="4" s="1"/>
  <c r="DG483" i="4"/>
  <c r="DH483" i="4" s="1"/>
  <c r="CZ483" i="4"/>
  <c r="DG488" i="4"/>
  <c r="DH488" i="4" s="1"/>
  <c r="DG490" i="4"/>
  <c r="DH490" i="4" s="1"/>
  <c r="DG497" i="4"/>
  <c r="DH497" i="4" s="1"/>
  <c r="DG500" i="4"/>
  <c r="DH500" i="4" s="1"/>
  <c r="DG506" i="4"/>
  <c r="DH506" i="4" s="1"/>
  <c r="DG508" i="4"/>
  <c r="DH508" i="4" s="1"/>
  <c r="DG525" i="4"/>
  <c r="DH525" i="4" s="1"/>
  <c r="DG529" i="4"/>
  <c r="DH529" i="4" s="1"/>
  <c r="CZ529" i="4"/>
  <c r="DG537" i="4"/>
  <c r="DH537" i="4" s="1"/>
  <c r="CZ537" i="4"/>
  <c r="CZ540" i="4"/>
  <c r="DG540" i="4"/>
  <c r="DH540" i="4" s="1"/>
  <c r="CZ548" i="4"/>
  <c r="DG548" i="4"/>
  <c r="DH548" i="4" s="1"/>
  <c r="DG557" i="4"/>
  <c r="DH557" i="4" s="1"/>
  <c r="CZ557" i="4"/>
  <c r="DG414" i="4"/>
  <c r="DH414" i="4" s="1"/>
  <c r="DG418" i="4"/>
  <c r="DH418" i="4" s="1"/>
  <c r="DG424" i="4"/>
  <c r="DH424" i="4" s="1"/>
  <c r="DG426" i="4"/>
  <c r="DH426" i="4" s="1"/>
  <c r="DG429" i="4"/>
  <c r="DH429" i="4" s="1"/>
  <c r="DG431" i="4"/>
  <c r="DH431" i="4" s="1"/>
  <c r="DG435" i="4"/>
  <c r="DH435" i="4" s="1"/>
  <c r="DG440" i="4"/>
  <c r="DH440" i="4" s="1"/>
  <c r="DG444" i="4"/>
  <c r="DH444" i="4" s="1"/>
  <c r="DG452" i="4"/>
  <c r="DH452" i="4" s="1"/>
  <c r="DG456" i="4"/>
  <c r="DH456" i="4" s="1"/>
  <c r="DG462" i="4"/>
  <c r="DH462" i="4" s="1"/>
  <c r="DG471" i="4"/>
  <c r="DH471" i="4" s="1"/>
  <c r="CZ528" i="4"/>
  <c r="DG528" i="4"/>
  <c r="DH528" i="4" s="1"/>
  <c r="CZ536" i="4"/>
  <c r="DG536" i="4"/>
  <c r="DH536" i="4" s="1"/>
  <c r="DG545" i="4"/>
  <c r="DH545" i="4" s="1"/>
  <c r="CZ545" i="4"/>
  <c r="DG553" i="4"/>
  <c r="DH553" i="4" s="1"/>
  <c r="CZ553" i="4"/>
  <c r="CZ556" i="4"/>
  <c r="DG556" i="4"/>
  <c r="DH556" i="4" s="1"/>
  <c r="CZ628" i="4"/>
  <c r="DG628" i="4"/>
  <c r="DH628" i="4" s="1"/>
  <c r="DG438" i="4"/>
  <c r="DH438" i="4" s="1"/>
  <c r="DG443" i="4"/>
  <c r="DH443" i="4" s="1"/>
  <c r="DG451" i="4"/>
  <c r="DH451" i="4" s="1"/>
  <c r="DG455" i="4"/>
  <c r="DH455" i="4" s="1"/>
  <c r="DG461" i="4"/>
  <c r="DH461" i="4" s="1"/>
  <c r="DG475" i="4"/>
  <c r="DH475" i="4" s="1"/>
  <c r="DG484" i="4"/>
  <c r="DH484" i="4" s="1"/>
  <c r="DG492" i="4"/>
  <c r="DH492" i="4" s="1"/>
  <c r="DG502" i="4"/>
  <c r="DH502" i="4" s="1"/>
  <c r="DG510" i="4"/>
  <c r="DH510" i="4" s="1"/>
  <c r="DG533" i="4"/>
  <c r="DH533" i="4" s="1"/>
  <c r="CZ533" i="4"/>
  <c r="CZ544" i="4"/>
  <c r="DG544" i="4"/>
  <c r="DH544" i="4" s="1"/>
  <c r="CZ552" i="4"/>
  <c r="DG552" i="4"/>
  <c r="DH552" i="4" s="1"/>
  <c r="DG468" i="4"/>
  <c r="DH468" i="4" s="1"/>
  <c r="DG469" i="4"/>
  <c r="DH469" i="4" s="1"/>
  <c r="DG511" i="4"/>
  <c r="DH511" i="4" s="1"/>
  <c r="DG518" i="4"/>
  <c r="DH518" i="4" s="1"/>
  <c r="DG521" i="4"/>
  <c r="DH521" i="4" s="1"/>
  <c r="CZ532" i="4"/>
  <c r="DG532" i="4"/>
  <c r="DH532" i="4" s="1"/>
  <c r="DG541" i="4"/>
  <c r="DH541" i="4" s="1"/>
  <c r="CZ541" i="4"/>
  <c r="DG549" i="4"/>
  <c r="DH549" i="4" s="1"/>
  <c r="CZ549" i="4"/>
  <c r="DD590" i="4"/>
  <c r="DG590" i="4"/>
  <c r="DH590" i="4" s="1"/>
  <c r="CZ486" i="4"/>
  <c r="CZ490" i="4"/>
  <c r="CZ494" i="4"/>
  <c r="CZ500" i="4"/>
  <c r="CZ504" i="4"/>
  <c r="CZ508" i="4"/>
  <c r="CZ511" i="4"/>
  <c r="CZ515" i="4"/>
  <c r="CZ521" i="4"/>
  <c r="DG570" i="4"/>
  <c r="DH570" i="4" s="1"/>
  <c r="CZ570" i="4"/>
  <c r="DD586" i="4"/>
  <c r="DG586" i="4"/>
  <c r="DH586" i="4" s="1"/>
  <c r="CZ595" i="4"/>
  <c r="DG595" i="4"/>
  <c r="DH595" i="4" s="1"/>
  <c r="DD614" i="4"/>
  <c r="DG614" i="4"/>
  <c r="DH614" i="4" s="1"/>
  <c r="BC641" i="4"/>
  <c r="DG530" i="4"/>
  <c r="DH530" i="4" s="1"/>
  <c r="DG534" i="4"/>
  <c r="DH534" i="4" s="1"/>
  <c r="DG538" i="4"/>
  <c r="DH538" i="4" s="1"/>
  <c r="DG542" i="4"/>
  <c r="DH542" i="4" s="1"/>
  <c r="DG546" i="4"/>
  <c r="DH546" i="4" s="1"/>
  <c r="DG550" i="4"/>
  <c r="DH550" i="4" s="1"/>
  <c r="DD589" i="4"/>
  <c r="DG589" i="4"/>
  <c r="DH589" i="4" s="1"/>
  <c r="DG593" i="4"/>
  <c r="DH593" i="4" s="1"/>
  <c r="CZ593" i="4"/>
  <c r="DG596" i="4"/>
  <c r="CZ596" i="4"/>
  <c r="DD604" i="4"/>
  <c r="DG604" i="4"/>
  <c r="DH604" i="4" s="1"/>
  <c r="CZ618" i="4"/>
  <c r="DG618" i="4"/>
  <c r="DH618" i="4" s="1"/>
  <c r="DG527" i="4"/>
  <c r="DH527" i="4" s="1"/>
  <c r="DG531" i="4"/>
  <c r="DH531" i="4" s="1"/>
  <c r="DG535" i="4"/>
  <c r="DH535" i="4" s="1"/>
  <c r="DG543" i="4"/>
  <c r="DH543" i="4" s="1"/>
  <c r="DG547" i="4"/>
  <c r="DH547" i="4" s="1"/>
  <c r="DG551" i="4"/>
  <c r="DH551" i="4" s="1"/>
  <c r="DG555" i="4"/>
  <c r="DH555" i="4" s="1"/>
  <c r="DG562" i="4"/>
  <c r="DH562" i="4" s="1"/>
  <c r="DG569" i="4"/>
  <c r="DH569" i="4" s="1"/>
  <c r="DG571" i="4"/>
  <c r="DH571" i="4" s="1"/>
  <c r="DG594" i="4"/>
  <c r="DG599" i="4"/>
  <c r="DH599" i="4" s="1"/>
  <c r="DG607" i="4"/>
  <c r="DH607" i="4" s="1"/>
  <c r="DG609" i="4"/>
  <c r="DH609" i="4" s="1"/>
  <c r="DG617" i="4"/>
  <c r="DG587" i="4"/>
  <c r="DH587" i="4" s="1"/>
  <c r="DG591" i="4"/>
  <c r="DH591" i="4" s="1"/>
  <c r="DG626" i="4"/>
  <c r="DH626" i="4" s="1"/>
  <c r="DG576" i="4"/>
  <c r="DH576" i="4" s="1"/>
  <c r="DG581" i="4"/>
  <c r="DH581" i="4" s="1"/>
  <c r="DG585" i="4"/>
  <c r="DH585" i="4" s="1"/>
  <c r="DG588" i="4"/>
  <c r="DH588" i="4" s="1"/>
  <c r="DG592" i="4"/>
  <c r="DH592" i="4" s="1"/>
  <c r="DG598" i="4"/>
  <c r="DH598" i="4" s="1"/>
  <c r="DG603" i="4"/>
  <c r="DH603" i="4" s="1"/>
  <c r="DG608" i="4"/>
  <c r="DH608" i="4" s="1"/>
  <c r="DG613" i="4"/>
  <c r="DH613" i="4" s="1"/>
  <c r="DG623" i="4"/>
  <c r="DH623" i="4" s="1"/>
  <c r="DG627" i="4"/>
  <c r="DH627" i="4" s="1"/>
  <c r="DG631" i="4"/>
  <c r="DH631" i="4" s="1"/>
  <c r="DH390" i="4" l="1"/>
</calcChain>
</file>

<file path=xl/sharedStrings.xml><?xml version="1.0" encoding="utf-8"?>
<sst xmlns="http://schemas.openxmlformats.org/spreadsheetml/2006/main" count="7915" uniqueCount="1214">
  <si>
    <t xml:space="preserve">                                             + Giờ thẩm mỹ</t>
  </si>
  <si>
    <t xml:space="preserve">                                             + Giờ TC-KNXH</t>
  </si>
  <si>
    <t xml:space="preserve">                                             + Giờ ngôn ngữ</t>
  </si>
  <si>
    <t xml:space="preserve">                                             + Giờ nhận thức</t>
  </si>
  <si>
    <r>
      <rPr>
        <i/>
        <u/>
        <sz val="12"/>
        <color theme="1"/>
        <rFont val="Times New Roman"/>
        <family val="1"/>
      </rPr>
      <t xml:space="preserve">                            Chia ra</t>
    </r>
    <r>
      <rPr>
        <i/>
        <sz val="12"/>
        <color theme="1"/>
        <rFont val="Times New Roman"/>
        <family val="1"/>
      </rPr>
      <t>:   + Giờ thể chất</t>
    </r>
  </si>
  <si>
    <t xml:space="preserve">                 - Hoạt động học</t>
  </si>
  <si>
    <t xml:space="preserve">                 - KH</t>
  </si>
  <si>
    <t xml:space="preserve">                 -  Lễ hội</t>
  </si>
  <si>
    <t xml:space="preserve">                 - Thăm quan dã ngoại</t>
  </si>
  <si>
    <t xml:space="preserve">                 - Hoạt động chiều</t>
  </si>
  <si>
    <t xml:space="preserve">                 - Vệ sinh - ăn ngủ</t>
  </si>
  <si>
    <t xml:space="preserve">                 - Hoạt động ngoài trời</t>
  </si>
  <si>
    <t xml:space="preserve">                 - Hoạt động góc</t>
  </si>
  <si>
    <t xml:space="preserve">                 - Thể dục sáng</t>
  </si>
  <si>
    <t>Trong đó:    Đón trả trẻ</t>
  </si>
  <si>
    <t>Chia theo chế độ sinh hoạt</t>
  </si>
  <si>
    <t>Lĩnh vực thẩm mỹ</t>
  </si>
  <si>
    <t>Lĩnh vực tình cảm kỹ năng xã hội</t>
  </si>
  <si>
    <t>Lĩnh vực ngôn ngữ</t>
  </si>
  <si>
    <t xml:space="preserve"> Lĩnh vực nhận thức</t>
  </si>
  <si>
    <t xml:space="preserve"> Lĩnh vực thể chất</t>
  </si>
  <si>
    <t>CỘNG TỔNG SỐ NỘI DUNG PHÂN BỔ VÀO CHỦ ĐỀ</t>
  </si>
  <si>
    <t>Chia theo lĩnh vực phát triển</t>
  </si>
  <si>
    <t>KH</t>
  </si>
  <si>
    <t>x</t>
  </si>
  <si>
    <t>4+5T</t>
  </si>
  <si>
    <t>Thẩm mỹ</t>
  </si>
  <si>
    <t>Lớp học</t>
  </si>
  <si>
    <t>GĐ</t>
  </si>
  <si>
    <t>Đặt tên cho sản phẩm tạo hình của mình</t>
  </si>
  <si>
    <t>BT</t>
  </si>
  <si>
    <r>
      <rPr>
        <b/>
        <sz val="11"/>
        <rFont val="Times New Roman"/>
        <family val="1"/>
      </rPr>
      <t>Đặt tên cho s</t>
    </r>
    <r>
      <rPr>
        <sz val="11"/>
        <rFont val="Times New Roman"/>
        <family val="1"/>
      </rPr>
      <t>ản phẩm tạo hình của mình</t>
    </r>
  </si>
  <si>
    <t>HĐC</t>
  </si>
  <si>
    <t>BVMT</t>
  </si>
  <si>
    <t>NDCT</t>
  </si>
  <si>
    <t>KQMĐ</t>
  </si>
  <si>
    <t>Biết đặt tên cho sản phẩm tạo hình</t>
  </si>
  <si>
    <t>5T</t>
  </si>
  <si>
    <t>Nói lên ý tưởng tạo hình của mình</t>
  </si>
  <si>
    <t>Có khả năng nói lên ý tưởng và tạo ra các sản phẩm tạo hình theo ý thích</t>
  </si>
  <si>
    <t>HĐG</t>
  </si>
  <si>
    <t>QH</t>
  </si>
  <si>
    <t>Tìm kiếm, lựa chọn các dụng cụ, nguyên vật liệu phù hợp để tạo ra sản phẩm theo ý thích</t>
  </si>
  <si>
    <t>NN</t>
  </si>
  <si>
    <t>Làm đồ chơi thí nghiệm dòng chảy của nước</t>
  </si>
  <si>
    <t>Có khả năng tìm kiếm, lựa chọn các dụng cụ, nguyên vật liệu phù hợp để tạo ra sản phẩm theo ý thích</t>
  </si>
  <si>
    <t>HĐH</t>
  </si>
  <si>
    <t>TV</t>
  </si>
  <si>
    <t>Đặt lời cho bài hát lý cây xanh</t>
  </si>
  <si>
    <t>TTH</t>
  </si>
  <si>
    <t>Đặt lời theo giai điệu một bài hát, bản nhạc quen thuộc (một câu hoặc một đoạn)</t>
  </si>
  <si>
    <t>Có khả năng đặt lời theo giai điệu một bài hát, bản nhạc quen thuộc (một câu hoặc một đoạn)</t>
  </si>
  <si>
    <t>HTTN</t>
  </si>
  <si>
    <t>Tự tạo ra tiết tấu khi nghe nhạc, nghe hát bằng cách gõ đệm bằng dụng cụ gõ</t>
  </si>
  <si>
    <t>TLHD</t>
  </si>
  <si>
    <t>Biết gõ đệm bằng dụng cụ theo tiết tấu tự chọn</t>
  </si>
  <si>
    <t>HĐNT</t>
  </si>
  <si>
    <t>ĐV</t>
  </si>
  <si>
    <t>Bé tạo âm thanh</t>
  </si>
  <si>
    <t>Tự nghĩ ra các hình thức để tạo ra âm thanh, vận động theo các bài hát, bản nhạc yêu thích</t>
  </si>
  <si>
    <t>Có khả năng tự nghĩ ra các hình thức để tạo ra âm thanh, vận động, hát theo các bản nhạc, bài hát yêu thích</t>
  </si>
  <si>
    <t>C. Thể hiện sự sáng tạo khi tham gia các hoạt động nghệ thuật (âm nhạc, tạo hình)</t>
  </si>
  <si>
    <t>Nhận xét sản phẩm tạo hình về màu sắc, hình dáng / đường nét và bố cục</t>
  </si>
  <si>
    <t>Biết nhận xét các sản phẩm tạo hình về màu sắc, hình dáng, bố cục</t>
  </si>
  <si>
    <t>Pha trộn màu nước</t>
  </si>
  <si>
    <t>Vẽ tranh nước, vẽ tranh trên đá</t>
  </si>
  <si>
    <t>T</t>
  </si>
  <si>
    <t>Biết pha trộn màu để tạo ra màu mới</t>
  </si>
  <si>
    <t>Xếp mô hình trường tiểu học</t>
  </si>
  <si>
    <t>Xếp mô hình lăng Bác</t>
  </si>
  <si>
    <t>Xếp mô hình, vườn cây ăn quả, vườn hoa, vườn rau trang trại nhà nông</t>
  </si>
  <si>
    <t>Xây dựng công trình sản xuất năng lượng sạch</t>
  </si>
  <si>
    <t>Xếp mô hình doanh trại bộ đội</t>
  </si>
  <si>
    <t>Xây dựng nhà máy xử lý nước thải</t>
  </si>
  <si>
    <t>Xây dựng ngôi trường xanh</t>
  </si>
  <si>
    <t>Phối hợp các kĩ năng xếp hình để tạo thành các sản phẩm có kiểu dáng, màu sắc hài hòa, bố cục cân đối</t>
  </si>
  <si>
    <t>Nặn trâu trọi</t>
  </si>
  <si>
    <t>Nặn theo ý thích</t>
  </si>
  <si>
    <t>Nặn các loại quả</t>
  </si>
  <si>
    <t xml:space="preserve">Vẽ   vườn cây                                 </t>
  </si>
  <si>
    <t xml:space="preserve">Nặn thú , nặn hoa                                                                </t>
  </si>
  <si>
    <t>Nặn mâm ngũ quả. Năn hoa</t>
  </si>
  <si>
    <t>Nặn con vật bé thịch</t>
  </si>
  <si>
    <t>Nặn dụng cụ và sản phẩm các nghề</t>
  </si>
  <si>
    <t>GT</t>
  </si>
  <si>
    <t>Nặn PTGT
Nặn hoa</t>
  </si>
  <si>
    <t>Nặn đồ dùng ăn uống</t>
  </si>
  <si>
    <t>Nặn đồ dùng đựng nước</t>
  </si>
  <si>
    <t>Nặn cây, hoa</t>
  </si>
  <si>
    <t>Phối hợp các kĩ năng nặn để tạo thành sản phẩm có bố cục cân đối</t>
  </si>
  <si>
    <t>Biết phối hợp các kĩ năng nặn để tạo thành sản phẩm có bố cục cân đối</t>
  </si>
  <si>
    <t>Xé dán biển đảo quê em                                                                                                              Trang khung ảnh Bác</t>
  </si>
  <si>
    <t>Xé dán vườn cây ăn quả</t>
  </si>
  <si>
    <t>Xé  dán hoa mùa xuân</t>
  </si>
  <si>
    <t>Xé dán đàn cá bơi</t>
  </si>
  <si>
    <t>Xé dán thuyền trên biển</t>
  </si>
  <si>
    <t>Cắt dán ngôi nhà</t>
  </si>
  <si>
    <t>Xé dán cây xanh</t>
  </si>
  <si>
    <r>
      <t>c</t>
    </r>
    <r>
      <rPr>
        <b/>
        <sz val="11"/>
        <rFont val="Times New Roman"/>
        <family val="1"/>
      </rPr>
      <t>ắt, xé dán để tạo thành bức tranh có màu sắc hài hoa, bố cục cân đối</t>
    </r>
  </si>
  <si>
    <t>cắt, xé dán để tạo thành bức tranh có màu sắc hài hoa, bố cục cân đối</t>
  </si>
  <si>
    <t>Biết phối hợp các kĩ năng cắt, xé dán để tạo thành bức tranh có màu sắc hài hoa, bố cục cân đối</t>
  </si>
  <si>
    <r>
      <rPr>
        <b/>
        <sz val="11"/>
        <color rgb="FFFF0000"/>
        <rFont val="Times New Roman"/>
        <family val="1"/>
      </rPr>
      <t xml:space="preserve">Vẽ trường tiểu học </t>
    </r>
    <r>
      <rPr>
        <sz val="11"/>
        <color rgb="FFFF0000"/>
        <rFont val="Times New Roman"/>
        <family val="1"/>
      </rPr>
      <t xml:space="preserve">   </t>
    </r>
    <r>
      <rPr>
        <sz val="11"/>
        <color indexed="8"/>
        <rFont val="Times New Roman"/>
        <family val="1"/>
      </rPr>
      <t xml:space="preserve">                                                        Vẽ đd tập học sinh lớp 1</t>
    </r>
  </si>
  <si>
    <r>
      <rPr>
        <b/>
        <sz val="11"/>
        <color indexed="8"/>
        <rFont val="Times New Roman"/>
        <family val="1"/>
      </rPr>
      <t xml:space="preserve">Vẽ di tích lịch sử thủ đô </t>
    </r>
    <r>
      <rPr>
        <sz val="11"/>
        <color indexed="8"/>
        <rFont val="Times New Roman"/>
        <family val="1"/>
      </rPr>
      <t xml:space="preserve">                                                      </t>
    </r>
    <r>
      <rPr>
        <b/>
        <sz val="11"/>
        <color rgb="FFFF0000"/>
        <rFont val="Times New Roman"/>
        <family val="1"/>
      </rPr>
      <t xml:space="preserve">Vẽ biển đảo quê em   </t>
    </r>
    <r>
      <rPr>
        <sz val="11"/>
        <color indexed="8"/>
        <rFont val="Times New Roman"/>
        <family val="1"/>
      </rPr>
      <t xml:space="preserve">                                                               Vẽ lễ hội trọi trâu</t>
    </r>
  </si>
  <si>
    <t>Vẽ tranh hưởng ứng giờ trái đất</t>
  </si>
  <si>
    <r>
      <rPr>
        <b/>
        <sz val="11"/>
        <color rgb="FFFF0000"/>
        <rFont val="Times New Roman"/>
        <family val="1"/>
      </rPr>
      <t>Vẽ trang trí hoa lá trên băng giấy</t>
    </r>
    <r>
      <rPr>
        <sz val="11"/>
        <color rgb="FFFF0000"/>
        <rFont val="Times New Roman"/>
        <family val="1"/>
      </rPr>
      <t xml:space="preserve">
</t>
    </r>
    <r>
      <rPr>
        <sz val="11"/>
        <rFont val="Times New Roman"/>
        <family val="1"/>
      </rPr>
      <t xml:space="preserve">Vẽ vườn rau nhà bé   
Vẽ các loại hoa
vẽ Các loại rau
Các loại quả
Các loại cây 
lương thực.    </t>
    </r>
    <r>
      <rPr>
        <sz val="11"/>
        <color rgb="FFFF0000"/>
        <rFont val="Times New Roman"/>
        <family val="1"/>
      </rPr>
      <t xml:space="preserve">                                                                                                                      </t>
    </r>
  </si>
  <si>
    <t>Vẽ hoa mùa xuân                                                               Vẽ cảnh ngày Tết</t>
  </si>
  <si>
    <t>Vẽ đàn gà                                                                           Vẽ các con vật sống trong rừng, dưới nước
Vẽ hoa tặng cô.</t>
  </si>
  <si>
    <r>
      <rPr>
        <b/>
        <sz val="10"/>
        <color rgb="FFFF0000"/>
        <rFont val="Times New Roman"/>
        <family val="1"/>
      </rPr>
      <t xml:space="preserve">Vẽ dụng cụ các nghề nông     </t>
    </r>
    <r>
      <rPr>
        <b/>
        <sz val="11"/>
        <color rgb="FFFF0000"/>
        <rFont val="Times New Roman"/>
        <family val="1"/>
      </rPr>
      <t xml:space="preserve">                                         </t>
    </r>
  </si>
  <si>
    <r>
      <rPr>
        <sz val="11"/>
        <color theme="1"/>
        <rFont val="Times New Roman"/>
        <family val="1"/>
      </rPr>
      <t xml:space="preserve">Vẽ dụng cụ các nghề    </t>
    </r>
    <r>
      <rPr>
        <sz val="11"/>
        <color rgb="FFFF0000"/>
        <rFont val="Times New Roman"/>
        <family val="1"/>
      </rPr>
      <t xml:space="preserve">                                           </t>
    </r>
  </si>
  <si>
    <t xml:space="preserve">Vẽ tranh bảo vệ môi trường  </t>
  </si>
  <si>
    <t>Vẽ quà tặng chú bộ đội</t>
  </si>
  <si>
    <t xml:space="preserve">Vẽ các PTGT, biển báo giao thông. </t>
  </si>
  <si>
    <r>
      <rPr>
        <b/>
        <sz val="11"/>
        <color rgb="FFFF0000"/>
        <rFont val="Times New Roman"/>
        <family val="1"/>
      </rPr>
      <t xml:space="preserve">Vẽ người thân trong gia đình   </t>
    </r>
    <r>
      <rPr>
        <sz val="11"/>
        <color rgb="FFFF0000"/>
        <rFont val="Times New Roman"/>
        <family val="1"/>
      </rPr>
      <t xml:space="preserve">  </t>
    </r>
    <r>
      <rPr>
        <sz val="11"/>
        <color indexed="8"/>
        <rFont val="Times New Roman"/>
        <family val="1"/>
      </rPr>
      <t xml:space="preserve"> </t>
    </r>
  </si>
  <si>
    <t>Vẽ ngôi nhà                                                                                         Vẽ ấm trà</t>
  </si>
  <si>
    <t>Vẽ  bạn trai bạn giá
- Vẽ theo ý thích.</t>
  </si>
  <si>
    <t>MN</t>
  </si>
  <si>
    <t xml:space="preserve">Vẽ đồ chơi tặng bạn 
Vẽ đồ chơi trung thu
Vẽ bạn
 trai bạn gái.
 </t>
  </si>
  <si>
    <r>
      <rPr>
        <b/>
        <sz val="11"/>
        <color rgb="FFFF0000"/>
        <rFont val="Times New Roman"/>
        <family val="1"/>
      </rPr>
      <t>Vẽ trường mầm non</t>
    </r>
    <r>
      <rPr>
        <b/>
        <sz val="11"/>
        <color indexed="8"/>
        <rFont val="Times New Roman"/>
        <family val="1"/>
      </rPr>
      <t xml:space="preserve">
</t>
    </r>
    <r>
      <rPr>
        <sz val="11"/>
        <color indexed="8"/>
        <rFont val="Times New Roman"/>
        <family val="1"/>
      </rPr>
      <t xml:space="preserve">
</t>
    </r>
  </si>
  <si>
    <t>Vẽ để tạo thành bức tranh có màu sắc hài hòa, bố cục cân đối</t>
  </si>
  <si>
    <t>Biết phối hợp các kĩ năng vẽ để tạo thành bức tranh có màu sắc hài hòa, bố cục cân đối</t>
  </si>
  <si>
    <t xml:space="preserve"> Làm con vật từ các loại quả bày cỗ TT
Làm đồ chơi trường mn</t>
  </si>
  <si>
    <t>Làm ĐD học sinh lớp 1</t>
  </si>
  <si>
    <t>Làm đồ lưu niệm</t>
  </si>
  <si>
    <t>Làm các dụng cụ đựng nước từ nguyên liệu tái chế</t>
  </si>
  <si>
    <t>Làm đồ chơi từ bao nilon</t>
  </si>
  <si>
    <t>Làm logo giờ trái đất 60+</t>
  </si>
  <si>
    <t>Làm khẩu hiệu, mũ tuyên truyền về giờ trái đất</t>
  </si>
  <si>
    <r>
      <rPr>
        <b/>
        <sz val="11"/>
        <color theme="1"/>
        <rFont val="Times New Roman"/>
        <family val="1"/>
      </rPr>
      <t>Làm các loại rau, cây, hoa quả</t>
    </r>
    <r>
      <rPr>
        <b/>
        <sz val="11"/>
        <color rgb="FFFF0000"/>
        <rFont val="Times New Roman"/>
        <family val="1"/>
      </rPr>
      <t xml:space="preserve">
Những chiếc lá kỳ diệu</t>
    </r>
  </si>
  <si>
    <r>
      <rPr>
        <sz val="11"/>
        <rFont val="Times New Roman"/>
        <family val="1"/>
      </rPr>
      <t>Làm bưu thiếp,  câu đối  .</t>
    </r>
    <r>
      <rPr>
        <b/>
        <sz val="11"/>
        <color rgb="FFFF0000"/>
        <rFont val="Times New Roman"/>
        <family val="1"/>
      </rPr>
      <t xml:space="preserve">
Làm lì xì     </t>
    </r>
    <r>
      <rPr>
        <b/>
        <sz val="11"/>
        <color indexed="8"/>
        <rFont val="Times New Roman"/>
        <family val="1"/>
      </rPr>
      <t xml:space="preserve">                                            </t>
    </r>
  </si>
  <si>
    <t>Làm các con vật từ các nguyên vật liệu</t>
  </si>
  <si>
    <t>Làm đồ chơi từ lá, hạt</t>
  </si>
  <si>
    <t>HĐH: dự án steam làm túi giấy</t>
  </si>
  <si>
    <t>Lựa chọn, phối hợp các nguyên vật liệu tạo hình, vật liệu trong thiên nhiên, phế liệu để tạo ra các sản phẩm</t>
  </si>
  <si>
    <t>Biết phối hợp Lựa chọn, phối hợp các nguyên vật liệu tạo hình, vật liệu trong thiên nhiên, phế liệu để tạo ra các sản phẩm</t>
  </si>
  <si>
    <t>Tai ai tinh                                                                        Nghe âm thanh đoán tên nhạc                                     Âm thanh quanh bé                                                            Phân biệt âm thanh cụ                                                                                        Nghe tiếng hát tìm đồ vật</t>
  </si>
  <si>
    <t>Tai ai tinh                                                                        Nghe âm thanh đoán tên nhạc                                                                                                                                                                                       Nghe tiếng hát tìm đồ vật</t>
  </si>
  <si>
    <t>Tai ai tinh                                                                        Nghe âm thanh đoán tên nhạc                                                                                                Phân biệt âm thanh cụ                                                                                        Nghe tiếng hát tìm đồ vật</t>
  </si>
  <si>
    <t xml:space="preserve">Tai ai tinh                                                                        Nghe âm thanh đoán tên nhạc                                     Âm thanh quanh bé                                                            Phân biệt âm thanh cụ                                                                                        </t>
  </si>
  <si>
    <t>Sử dụng các dụng cụ gõ đệm theo phách, nhịp, tiết tấu</t>
  </si>
  <si>
    <t>Nhớ ơn Bác</t>
  </si>
  <si>
    <t>Phòng chức năng</t>
  </si>
  <si>
    <t>Đặt lời bài hát cho tôi đi làm mưa với</t>
  </si>
  <si>
    <t xml:space="preserve">Lớn lên cháu lái máy cày
Cô và mẹ
Chú bộ đội </t>
  </si>
  <si>
    <t>Lý cây xanh</t>
  </si>
  <si>
    <t>ĐTT</t>
  </si>
  <si>
    <t>Em đi qua ngã tư đường phố</t>
  </si>
  <si>
    <t xml:space="preserve">Nhảy dân vũ </t>
  </si>
  <si>
    <t>Vận động nhịp nhàng theo giai điệu, nhịp điệu và thể hiện sắc thái phù hợp với các bài hát, bản nhạc</t>
  </si>
  <si>
    <t>Có khả năng vận động nhịp nhàng phù hợp với sắc thái, nhịp điệu bài hát, bản nhạc với các hình thức (vỗ tay theo các loại tiết tấu, múa)</t>
  </si>
  <si>
    <t>Tổng hợp kỹ năng âm nhạc</t>
  </si>
  <si>
    <t>Múa hát tập thể</t>
  </si>
  <si>
    <t>Vui liên hoan văn nghệ cuối tuần</t>
  </si>
  <si>
    <t>Trẻ có kỹ năng biểu diễn âm nhạc</t>
  </si>
  <si>
    <r>
      <rPr>
        <b/>
        <sz val="11"/>
        <color rgb="FFFF0000"/>
        <rFont val="Times New Roman"/>
        <family val="1"/>
      </rPr>
      <t>Cháu vẫn nhớ trường mầm non</t>
    </r>
    <r>
      <rPr>
        <sz val="11"/>
        <color rgb="FFFF0000"/>
        <rFont val="Times New Roman"/>
        <family val="1"/>
      </rPr>
      <t xml:space="preserve"> </t>
    </r>
    <r>
      <rPr>
        <b/>
        <sz val="11"/>
        <color theme="1"/>
        <rFont val="Times New Roman"/>
        <family val="1"/>
      </rPr>
      <t xml:space="preserve">
</t>
    </r>
    <r>
      <rPr>
        <sz val="11"/>
        <color theme="1"/>
        <rFont val="Times New Roman"/>
        <family val="1"/>
      </rPr>
      <t>Tạm biệt búp bê</t>
    </r>
  </si>
  <si>
    <t>Quê hương tươi đẹp                                                            Ba em là bộ đội hải quân</t>
  </si>
  <si>
    <t xml:space="preserve">Hoa trong vườn                                                                 </t>
  </si>
  <si>
    <r>
      <t xml:space="preserve">Em thêm một tuổi
</t>
    </r>
    <r>
      <rPr>
        <b/>
        <sz val="11"/>
        <color theme="1"/>
        <rFont val="Times New Roman"/>
        <family val="1"/>
      </rPr>
      <t>Sắp đến tết rồi</t>
    </r>
  </si>
  <si>
    <t>Sân chơi</t>
  </si>
  <si>
    <t>Mùa xuân đến rồi</t>
  </si>
  <si>
    <r>
      <t xml:space="preserve">Chú ếch con
Chú khỉ con
</t>
    </r>
    <r>
      <rPr>
        <b/>
        <sz val="11"/>
        <color rgb="FFC00000"/>
        <rFont val="Times New Roman"/>
        <family val="1"/>
      </rPr>
      <t>Chú mèo con
Bông hoa mừng cô.</t>
    </r>
  </si>
  <si>
    <r>
      <rPr>
        <b/>
        <sz val="11"/>
        <color rgb="FFFF0000"/>
        <rFont val="Times New Roman"/>
        <family val="1"/>
      </rPr>
      <t xml:space="preserve">Ngày mùa vui   </t>
    </r>
    <r>
      <rPr>
        <b/>
        <sz val="11"/>
        <color theme="1"/>
        <rFont val="Times New Roman"/>
        <family val="1"/>
      </rPr>
      <t xml:space="preserve">                                                      </t>
    </r>
    <r>
      <rPr>
        <sz val="11"/>
        <color theme="1"/>
        <rFont val="Times New Roman"/>
        <family val="1"/>
      </rPr>
      <t xml:space="preserve">                                                                        </t>
    </r>
  </si>
  <si>
    <t xml:space="preserve">Bác đưa thư vui tính                                                                 
</t>
  </si>
  <si>
    <r>
      <rPr>
        <b/>
        <sz val="11"/>
        <color rgb="FFFF0000"/>
        <rFont val="Times New Roman"/>
        <family val="1"/>
      </rPr>
      <t>Khám tay</t>
    </r>
    <r>
      <rPr>
        <sz val="11"/>
        <color rgb="FFFF0000"/>
        <rFont val="Times New Roman"/>
        <family val="1"/>
      </rPr>
      <t xml:space="preserve">
</t>
    </r>
  </si>
  <si>
    <t>Mời bạn ăn                                                                Cái mũi</t>
  </si>
  <si>
    <r>
      <rPr>
        <sz val="11"/>
        <rFont val="Times New Roman"/>
        <family val="1"/>
      </rPr>
      <t xml:space="preserve">Lớp chúng mình kết đoàn </t>
    </r>
    <r>
      <rPr>
        <b/>
        <sz val="11"/>
        <color rgb="FFFF0000"/>
        <rFont val="Times New Roman"/>
        <family val="1"/>
      </rPr>
      <t xml:space="preserve">
</t>
    </r>
    <r>
      <rPr>
        <sz val="11"/>
        <rFont val="Times New Roman"/>
        <family val="1"/>
      </rPr>
      <t xml:space="preserve">Bé yêu trường MN  </t>
    </r>
    <r>
      <rPr>
        <b/>
        <sz val="11"/>
        <rFont val="Times New Roman"/>
        <family val="1"/>
      </rPr>
      <t xml:space="preserve"> </t>
    </r>
    <r>
      <rPr>
        <b/>
        <sz val="11"/>
        <color rgb="FFFF0000"/>
        <rFont val="Times New Roman"/>
        <family val="1"/>
      </rPr>
      <t xml:space="preserve">                                                                </t>
    </r>
  </si>
  <si>
    <t>Hát đúng giai điệu, lời ca và thể hiện sắc thái, tình cảm của bài hát</t>
  </si>
  <si>
    <t>Biết hát đúng giai điệu, lời ca, hát diễn cảm phù hợp với sắc thái, tình cảm của bài hát qua giọng hát, nét mặt, điệu bộ, cử chỉ…</t>
  </si>
  <si>
    <t>Đi học                                                                                  Thiếu nhi thế giới liên hoan                                                                                                      Em yêu trường em</t>
  </si>
  <si>
    <t>Việt Nam quê hương tôi                                                  Gửi anh một khúc dân ca                                                        Nhớ giọng hát Bác Hồ</t>
  </si>
  <si>
    <t>Lý cây bông                                                                   Vườn cây của ba                                                           Nhạc dân gian                                                                   Hoa trong vườn
Đặt lời cho bài hát.</t>
  </si>
  <si>
    <t>Ngày tết quê em                                                                                Mùa xuân cô nuôi dạy trẻ                                               Xe chỉ luồn kim</t>
  </si>
  <si>
    <t>Lý con sáo gò công                                                               Lượn tròn lượn khéo                                                             Tôm cá cúa thi tài                                                          Hoa thơm bướm lượn</t>
  </si>
  <si>
    <t>Lý kéo chài                                                                            Anh phi công ơi                                                                               Màu áo chú bộ đội                                                                         Hạt gạo làng ta</t>
  </si>
  <si>
    <t xml:space="preserve">Ba em là công nhân lái xe                                                                 Anh phi công ơi
Nhớ ơn thầy cô
</t>
  </si>
  <si>
    <t>Mẹ là quê hương                                                                      Gia đình nhỏ hạnh phúc to.                                                               Mẹ là quê hương</t>
  </si>
  <si>
    <t>Thật đáng chê
Năm ngón tay ngoan</t>
  </si>
  <si>
    <t xml:space="preserve"> Ngày đầu tiên đi học
Chiếc đèn ông sao
Đi học</t>
  </si>
  <si>
    <t>Nghe và nhận ra sắc thái (vui, buồn, tình cảm tha thiết) của các bài hát, bản nhạc</t>
  </si>
  <si>
    <t>Tc: Nghe thấu đoán tài</t>
  </si>
  <si>
    <t>Trẻ biết nghe và đoán các đồ vật.</t>
  </si>
  <si>
    <t>Nghe và nhận biết các thể loại âm nhạc khác nhau (nhạc thiếu nhi, dân ca, nhạc cổ điển)</t>
  </si>
  <si>
    <t>B. Một số kĩ năngtrong hoạt động âm nhạc và hoạt động tạo hình</t>
  </si>
  <si>
    <t>3+4+5T</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</si>
  <si>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</si>
  <si>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</si>
  <si>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Nghe bài hát, bản nhạc; thơ, đồng dao, ca dao, tục ngữ; kể chuyện phù hợp với độ tuổi và chủ đề thực hiện</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</si>
  <si>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</si>
  <si>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 xml:space="preserve">- QS quang cảnh sân trường
- QS bầu trời
- QS thời tiết
- QS vườn hoa
- Vẽ phấn 
- Múa hát tập thể </t>
  </si>
  <si>
    <t xml:space="preserve">- QS quang cảnh sân trường
- QS bầu trời
- QS lá cờ
- QS vườn hoa
- Vẽ phấn 
- Múa hát tập thể </t>
  </si>
  <si>
    <t>- QS bầu trời
- QS thời tiết
- QS nước máy
- QS quang cảnh sân trường
- QS vườn trường
- Vẽ phấn
- Hát múa tập thể</t>
  </si>
  <si>
    <t>- QS cây xoài
- QS cây vú sữa
- QS cây khế
- QS cây hoa loa kèn
- QS vườn rau
- QS quang cảnh sân trường
- QS thời tiết
- QS tranh tường</t>
  </si>
  <si>
    <t>- Quan sát cây đào
- QS cây quất
- QS hoa cúc
- QS hoa ly
- QS bầu trời
- QS sân trường</t>
  </si>
  <si>
    <t>- Quan sát sự chuyển động của lá khi có gió</t>
  </si>
  <si>
    <t xml:space="preserve">- Quan sát con mương gần trường
</t>
  </si>
  <si>
    <t xml:space="preserve">- Thăm quan nơi đặt các đồ dùng tái chế của trường.
</t>
  </si>
  <si>
    <t>- Quan sát công việc của bác lao công</t>
  </si>
  <si>
    <t xml:space="preserve">- Quan sát tranh, ảnh truyền thông về bảo vệ môi trường
</t>
  </si>
  <si>
    <t>Nghe âm thanh, các bài hát, bản nhạc gần gũi và ngắm nhìn vẻ đẹp nổi bật của các sự vật, hiện tượng trong thiên nhiên, cuộc sống và tác phẩm nghệ thuật</t>
  </si>
  <si>
    <t xml:space="preserve">Biết thể hiện thái độ tán thưởng, tự khám phá, bắt chước âm thanh, dáng điệu và sử dụng các từ gợi cảm nói lên tình cảm khi nghe âm thanh, ngắm nhìn vẻ đẹp của hiện tượng sự vật trong cuộc sống, </t>
  </si>
  <si>
    <t>A. Cảm nhận và thể hiện cảm xúc trước vẻ đẹp của thiên nhiên, cuộc sống và các tác phẩm nghệ thuật</t>
  </si>
  <si>
    <t>V. LĨNH VỰC GIÁO DỤC PHÁT TRIỂN THẨM MỸ</t>
  </si>
  <si>
    <t>TCKNXH</t>
  </si>
  <si>
    <t>Tiết kiệm điện trong sinh hoạt</t>
  </si>
  <si>
    <t>Tiết kiệm trong sinh hoạt</t>
  </si>
  <si>
    <t>Nhận thức</t>
  </si>
  <si>
    <t>Tiết kiệm điệntrong sinh hoạt</t>
  </si>
  <si>
    <t>Có ý thức tiết kiệm điện, nước trong sinh hoạt: Tắt điện, tắt quạt khi ra khỏi phòng, khóa vòi nước sau khi dùng, không để thừa thức ăn</t>
  </si>
  <si>
    <t>Hành vi giữ gìn, bảo vệ môi trường</t>
  </si>
  <si>
    <t>Giữ gìn vệ sinh trường lớp bé</t>
  </si>
  <si>
    <t>Trẻ biết bỏ rác đúng nơi quy định</t>
  </si>
  <si>
    <t>Có hành vi bảo vệ môi trường trong sinh hoạt hàng ngày và biết nhắc nhở người khác (Bỏ rác đúng nơi quy định, không xả rác bừa bãi, bẻ cành, hái hoa...)</t>
  </si>
  <si>
    <t>Bé chăm sóc cây góc thiên nhiên</t>
  </si>
  <si>
    <t xml:space="preserve">Bảo vệ, chăm sóc con vật và cây cối </t>
  </si>
  <si>
    <t>Thích chăm sóc cây, con vật</t>
  </si>
  <si>
    <t>2. Quan tâm đến môi trường</t>
  </si>
  <si>
    <t>Quan tâm, chia sẻ, nhường nhịn, giúp đỡ bạn.</t>
  </si>
  <si>
    <t>Biết quan tâm, chia sẻ, giúp đỡ bạn. Sẵn sàng thực hiện nhiệm vụ đơn giản cùng người khác.</t>
  </si>
  <si>
    <t xml:space="preserve"> Bé cùng yêu gai đình</t>
  </si>
  <si>
    <t>Yêu mến, quan tâm đến người thân trong gia đình</t>
  </si>
  <si>
    <t>Biết yêu mến, quan tâm đến người thân trong gia đình.</t>
  </si>
  <si>
    <t>Không bẻ cành ngắt, cây,  hoa</t>
  </si>
  <si>
    <t>Nhận xét hành vi đúng sai tốt xấu.</t>
  </si>
  <si>
    <t>Nhận xét và tỏ thái độ với hành vi  " đúng" - " sai", " tốt" - " xấu"</t>
  </si>
  <si>
    <t>BC</t>
  </si>
  <si>
    <t>Biết nhận xét và tỏ thái độ với hành vi" đúng" - " sai", " tốt" - " xấu" ; nhận ra việc làm của mình có ảnh hưởng đến người khác</t>
  </si>
  <si>
    <t>Tôn trọng, hợp tác, chấp nhận.</t>
  </si>
  <si>
    <t>Biết thể hiện sự thân thiện, đoàn kết với bạn bè và chấp nhận sự phân công của nhóm bạn và người lớn</t>
  </si>
  <si>
    <t>Nói lời cảm ơn, xin lỗi, lễ phép</t>
  </si>
  <si>
    <t>Lắng nghe và trao đổi ý kiến với người khác</t>
  </si>
  <si>
    <t>Biết lắng nghe ý kiến của người khác và trao đổi ý kiến, chia sẻ kinh nghiệm của mình với các bạn</t>
  </si>
  <si>
    <t>Lời hay ý đẹp của bé</t>
  </si>
  <si>
    <t>Lời nói và cử chỉ lễ phép, lịch sự trong giao tiếp</t>
  </si>
  <si>
    <t>Có thói quen chào hỏi, cảm ơn, xin lỗi và xưng hô lễ phép với người lớn</t>
  </si>
  <si>
    <t>TRò chuyện với trẻ tuân thủ một số luật lệ giao thông đường bộ đơn giản</t>
  </si>
  <si>
    <t>Dọn dẹp và sắp xếp đồ dùng đồ chơi đúng kí hiệu</t>
  </si>
  <si>
    <t>Dọn dẹp đồ chơi</t>
  </si>
  <si>
    <t>Thực hiện một số quy định ở lớp, gia đình và nơi công cộng: Dọn dẹp và sắp xếp đồ dùng, sau khi chơi cất đồ chơi vào nơi quy định, không làm ồn nơi công cộng.</t>
  </si>
  <si>
    <t xml:space="preserve"> Dọn dẹp và sắp xếp đồ dùng, sau khi chơi cất đồ chơi vào nơi quy định, không làm ồn nơi công cộng.</t>
  </si>
  <si>
    <t>Thực hiện được một số quy định ở lớp, gia đình và nơi công cộng phù hợp độ tuổi</t>
  </si>
  <si>
    <t>1. Hành vi và quy tắc ứng xử xã hội</t>
  </si>
  <si>
    <t>B. Phát triển kỹ năng xã hội</t>
  </si>
  <si>
    <t>Ngàyl lễ hội trong năm</t>
  </si>
  <si>
    <t>Các kỳ nghỉ lễ trong năm và một số nét văn hóa nổi bật của một số nước khác nhau trên thế giới</t>
  </si>
  <si>
    <t>ĐP</t>
  </si>
  <si>
    <t xml:space="preserve">Biết được các kỳ nghỉ lễ trong năm và một số nét văn hóa nổi bật của một số nước khác nhau trên thế giới </t>
  </si>
  <si>
    <t>Ngoài nhà trường</t>
  </si>
  <si>
    <t>- Thăm quan trường tiểu học Hùng Vương</t>
  </si>
  <si>
    <t xml:space="preserve">- Thăm vườn cây, vườn rau, ruộng…gần trường
- Thăm trang trại rau sạch An Lão
</t>
  </si>
  <si>
    <t>- Thăm nhà cô Phương thợ may
- Thăm quan nhà cô Phượng tạp hóa
- Thăm gia đình có công với Cách mạng</t>
  </si>
  <si>
    <t>TQDN</t>
  </si>
  <si>
    <t>Thăm gia đình nuôi nhiều động vật</t>
  </si>
  <si>
    <t>Thăm quan thực tế một số địa điểm gần gũi nơi trẻ sống</t>
  </si>
  <si>
    <t>Trẻ thể hiện được cảm xúc và nói được tình cảm của mình khi đi thăm quan 1 số địa điểm tại địa phương</t>
  </si>
  <si>
    <t>LH</t>
  </si>
  <si>
    <r>
      <rPr>
        <sz val="11"/>
        <rFont val="Times New Roman"/>
        <family val="1"/>
      </rPr>
      <t xml:space="preserve">- Thăm đình chùa Cam Lộ, An Trì
- Thăm viếng đền Liệt sĩ phường Hùng Vương
</t>
    </r>
    <r>
      <rPr>
        <sz val="11"/>
        <rFont val="Times New Roman"/>
        <family val="1"/>
      </rPr>
      <t>- Thăm quan dải trung tâm thành phố</t>
    </r>
  </si>
  <si>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</si>
  <si>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</si>
  <si>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 xml:space="preserve"> "Bác Hồ kính yêu"</t>
  </si>
  <si>
    <t>Ảnh Bác Hồ và một số địa điểm gắn với hoạt động của Bác Hồ (chỗ ở, nơi làm việc). Hát, đọc thơ, cùng cô kể chuyện về Bác Hồ</t>
  </si>
  <si>
    <t>Nhận ra hình ảnh Bác Hồ và một số địa điểm gắn với hoạt động của Bác Hồ ( chỗ ở, nơi làm việc ). Biết thể hiện tình cảm đối với Bác Hồ qua hát, đọc thơ, cùng cô kể chuyện về Bác Hồ</t>
  </si>
  <si>
    <t>Trò chơi "Bạn nào ngoan hơn"</t>
  </si>
  <si>
    <t>Quan tâm và giúp đỡ người khác</t>
  </si>
  <si>
    <t>Thích chia sẻ cảm xúc, kinh nghiệm, đồ dùng, đồ chơi với những người gần gũi. Sẵn sàng giúp đỡ người khác khi gặp khó khăn.</t>
  </si>
  <si>
    <t>Ngày hội của cô</t>
  </si>
  <si>
    <t>Biết thời gian, ý nghĩa của ngày 20/11</t>
  </si>
  <si>
    <t>Cùng phụ huynh đi bộ diễu hành tuyên truyền giờ trái đất</t>
  </si>
  <si>
    <t>Biết thời gian, ý nghĩa của ngày giờ trái đất</t>
  </si>
  <si>
    <t>Đổi cây lấy vật liệu phế thải tại sân trường</t>
  </si>
  <si>
    <t>Cùng phụ huynh xóa biển quảng cáo, biển rao vặt khu vực tường bao cổng trường</t>
  </si>
  <si>
    <t>Có hành vi và thể hiện cảm xúc phù hợp với hoàn cảnh</t>
  </si>
  <si>
    <t>Cách kiềm chế cảm xúc tiêu cực</t>
  </si>
  <si>
    <t>Biết kiềm chế cảm xúc tiêu cực khi được an ủi, giải thích</t>
  </si>
  <si>
    <t>Bạn của bé</t>
  </si>
  <si>
    <t>Quan tâm đến người thân và bạn bè</t>
  </si>
  <si>
    <t>Biết thể hiện sự an ủi và chia vui với người thân và bạn bè. Dễ hòa đồng với bạn bè trong nhóm chơi</t>
  </si>
  <si>
    <t>Mọi người quanh bé</t>
  </si>
  <si>
    <t>Mối quan hệ giữa hành vi của trẻ và cảm xúc của người khác</t>
  </si>
  <si>
    <t>Biết được mối quan hệ giữa hành vi của trẻ và cảm xúc của người khác</t>
  </si>
  <si>
    <t>Tạm biệt trường mầm non</t>
  </si>
  <si>
    <t>Bày tỏ tình cảm phù hợp với trạng thái cảm xúc của người khác trong các tình huống giao tiếp khác nhau.</t>
  </si>
  <si>
    <t>Nhận biết được biểu lộ cảm xúc vui, buồn, sợ hãi, tức giận, ngạc nhiên, xấu hổ của bản thân và của người khác</t>
  </si>
  <si>
    <t>Những khuôn mặt cảm xúc</t>
  </si>
  <si>
    <t>Một số trạng thái cảm xúc khác nhau: vui, buồn, ngạc nhiên, sợ hãi, xấu hổ</t>
  </si>
  <si>
    <t>Nhận biết được một số trạng thái cảm xúc: vui, buồn, sợ hãi, tức giận, ngạc nhiên, xấu hổ qua tranh; qua nét mặt, cử chỉ, giọng nói của người khác</t>
  </si>
  <si>
    <t>3. Nhận biết và thể hiện cảm xúc, tình cảm với con người, sự vật, hiện tượng xung quanh</t>
  </si>
  <si>
    <t>+Xem phim
+Tiệm spa
+ Tiệm uốn tóc
+ Làm móng</t>
  </si>
  <si>
    <t xml:space="preserve">Có kỹ năng thực hiện một số thao tác đơn giản. Thể hiện sự mạnh dạn, tự tin, khéo léo. </t>
  </si>
  <si>
    <t>Làm salat hoa quả</t>
  </si>
  <si>
    <t>Cách làm và sử dụng nước ép táo</t>
  </si>
  <si>
    <t>Bé đóng xôi</t>
  </si>
  <si>
    <t>Bé tập bóc trứng</t>
  </si>
  <si>
    <t>Lao động vệ sinh xung quanh lớp học</t>
  </si>
  <si>
    <t>Hướng dẫn trẻ làm bánh pyza</t>
  </si>
  <si>
    <t>Thực hiện công việc theo sự phân công và giám sát của cô giáo</t>
  </si>
  <si>
    <t>Cố gắng tự hoàn thành đến cùng công việc được giao có sự giám sát của giáo viên. Tự nhận xét được mức độ hoàn thành công việc. Biết thể hiện sự vui thích khi hoàn thành công việc</t>
  </si>
  <si>
    <t>Phơi quần áo</t>
  </si>
  <si>
    <t>Làm phở cuốn</t>
  </si>
  <si>
    <t>Trộn salat</t>
  </si>
  <si>
    <t>Sắp dọn bàn ăn</t>
  </si>
  <si>
    <t>Gọt củ,quả</t>
  </si>
  <si>
    <t>Gọt củ, quả</t>
  </si>
  <si>
    <t>Dạy trẻ KN sắp, dọn bàn ăn</t>
  </si>
  <si>
    <t>Dạy trẻ kỹ năng rót nước mời khách.</t>
  </si>
  <si>
    <t>Rót nước mời khách</t>
  </si>
  <si>
    <t>Kỹ năng vắt nước cam</t>
  </si>
  <si>
    <t>Vắt nước cam</t>
  </si>
  <si>
    <t>Dạy trẻ cách giặt khăn, phơi khăn</t>
  </si>
  <si>
    <t>Giặt khăn, phơi khăn</t>
  </si>
  <si>
    <t>Bé chăm sóc cây vườn thẳng tự tưới</t>
  </si>
  <si>
    <t xml:space="preserve">Hướng dẫn trẻ gấp quần áo                                                     </t>
  </si>
  <si>
    <t>Bé tập đội mũ bảo hiểm</t>
  </si>
  <si>
    <t>Trồng cây , gieo hạt vào các chậu cây tái chế</t>
  </si>
  <si>
    <t>Tự làm một số việc đơn giản hàng ngày</t>
  </si>
  <si>
    <t>Có khả năng tự làm được một số việc đơn giản trong sinh hoạt hàng ngày</t>
  </si>
  <si>
    <t>#</t>
  </si>
  <si>
    <t>*</t>
  </si>
  <si>
    <t>2. Thể hiện sự tự tin, tự lực</t>
  </si>
  <si>
    <t>Mình cùng chơi nhé</t>
  </si>
  <si>
    <t xml:space="preserve">Tự lựa chọn trò chơi, phân vai chơi, lựa chọn vật liệu chơi, thực hiện vai trò trong nhóm chơi. </t>
  </si>
  <si>
    <t>Có khả năng đề xuất trò chơi và hoạt động thể hiện sở thích của bản thân</t>
  </si>
  <si>
    <t>Quy tắc 5 ngón tay</t>
  </si>
  <si>
    <t>Úng xử phù hợp với giới tính của bản thân. Phòng tránh bị xâm hại thân thể</t>
  </si>
  <si>
    <t>Dạy trẻ kỹ năng ứng xử phù hợp với giới tính của bản thân</t>
  </si>
  <si>
    <t>Biết ứng xử phù hợp với giới tính của bản thân. Phòng tránh bị xâm hại thân thể</t>
  </si>
  <si>
    <t>Biết ứng xử phù hợp với giới tính của bản thân</t>
  </si>
  <si>
    <t>Mạnh dạn, tự tin bày tỏ ý kiến</t>
  </si>
  <si>
    <t>Mạnh dạn bày tỏ ý kiến của bản thân</t>
  </si>
  <si>
    <t>Bé tập nhặt rau</t>
  </si>
  <si>
    <t>Chủ động và độc lập trong một số hoạt động</t>
  </si>
  <si>
    <t>Biết chủ động làm một số công việc đơn giản hàng ngày</t>
  </si>
  <si>
    <t>VS-AN</t>
  </si>
  <si>
    <t>Thực hiện trực nhật</t>
  </si>
  <si>
    <t>Thực hiện công việc được giao ( trực nhật, xếp dọn đồ chơi )</t>
  </si>
  <si>
    <t>Biết vâng lời, giúp đỡ bố mẹ, cô giáo những việc vừa sức</t>
  </si>
  <si>
    <t>Bé làm gì giúp gia đình</t>
  </si>
  <si>
    <t xml:space="preserve">Vị trí và trách nhiệm của bản thân trong gia đình và lớp học </t>
  </si>
  <si>
    <t>Biết mình là con/cháu/anh/chị/em trong gia đình</t>
  </si>
  <si>
    <t>Điểm giống nhau của bé với người khác</t>
  </si>
  <si>
    <t>Điểm giống và khác nhau của mình với người khác</t>
  </si>
  <si>
    <t>Nói được mình có điểm gì giống và khác bạn (dáng vẻ bên ngoài, giới tính, sở thích và khả năng)</t>
  </si>
  <si>
    <t>Sở thích, khả năng của bản thân</t>
  </si>
  <si>
    <t>Nói được điều bé thích, không thích, những việc bé làm được và việc gì bé không làm dược</t>
  </si>
  <si>
    <t>Một số thông tin quan trọng về bản thân và gia đình</t>
  </si>
  <si>
    <t>Nói được họ tên, tuổi, giới tính của bản thân, tên bố, mẹ, địa chỉ nhà hoặc điện thoại</t>
  </si>
  <si>
    <t>1. Thể hiện ý thức về bản thân</t>
  </si>
  <si>
    <t>A. Phát triển tình cảm</t>
  </si>
  <si>
    <t>IV. LĨNH VỰC TÌNH CẢM - KỸ NĂNG XÃ HỘI</t>
  </si>
  <si>
    <t>Ngôn ngữ</t>
  </si>
  <si>
    <t>"viết" tên của bản thân theo cách của mình</t>
  </si>
  <si>
    <t>Biết "viết" tên của bản thân theo cách của mình</t>
  </si>
  <si>
    <t>Tô đồ nét chữ</t>
  </si>
  <si>
    <t>Sao chép chữ cái tên của mình</t>
  </si>
  <si>
    <t>Sao chép một số kí hiệu, chữ cái, tên của mình</t>
  </si>
  <si>
    <t>Biết tô, đồ các nét chữ, sao chép một số kí hiệu, chữ cái, tên của mình</t>
  </si>
  <si>
    <t>Làm quen với một số từ Tiếng Anh theo chủ đề</t>
  </si>
  <si>
    <t>Nhận biết và phát âm được một số từ Tiếng Anh</t>
  </si>
  <si>
    <t>Trẻ có khả năng nhận biết và phát âm được một số từ Tiếng Anh</t>
  </si>
  <si>
    <t>Trò chơi chữ cái v,r</t>
  </si>
  <si>
    <t xml:space="preserve">Làm quen chữ cái v,r                                  </t>
  </si>
  <si>
    <t xml:space="preserve">Trò chơi chữ cái x,s
</t>
  </si>
  <si>
    <r>
      <rPr>
        <b/>
        <sz val="11"/>
        <color rgb="FFC00000"/>
        <rFont val="Times New Roman"/>
        <family val="1"/>
      </rPr>
      <t>Làm quen chữ cái x,s</t>
    </r>
    <r>
      <rPr>
        <b/>
        <sz val="11"/>
        <color indexed="8"/>
        <rFont val="Times New Roman"/>
        <family val="1"/>
      </rPr>
      <t xml:space="preserve">
</t>
    </r>
  </si>
  <si>
    <t xml:space="preserve">Trò chơi chữ cái g, y </t>
  </si>
  <si>
    <t xml:space="preserve">Làm quen chữ cái pq_x000D_ </t>
  </si>
  <si>
    <t xml:space="preserve">Làm quen chữ cái g,y
</t>
  </si>
  <si>
    <t>Làm quen chữ cái  gy</t>
  </si>
  <si>
    <t xml:space="preserve">Trò chơi chữ cái h,k                                                                     </t>
  </si>
  <si>
    <t xml:space="preserve">Làm quen chữ cái h,k                                                                      </t>
  </si>
  <si>
    <t xml:space="preserve">Trò chơi chữ cái b,d,đ
                                                                     </t>
  </si>
  <si>
    <t>Làm quen chữ cái b,d,đ</t>
  </si>
  <si>
    <t>Trò chơi chữ cái n,m,l</t>
  </si>
  <si>
    <t xml:space="preserve">Làm quen chữ cái n,m,n
                                                                     </t>
  </si>
  <si>
    <t>Trò chơi với chữ i,t,c</t>
  </si>
  <si>
    <t>Làm quen chữ cái i,t,c</t>
  </si>
  <si>
    <t>Trò chơi chữ cái e,ê</t>
  </si>
  <si>
    <t xml:space="preserve">Làm quen chữ cái e,ê                                   </t>
  </si>
  <si>
    <t xml:space="preserve">Trò chơi chữ cái u,ư
</t>
  </si>
  <si>
    <t xml:space="preserve">Làm quen chữ cái u,ư                               
</t>
  </si>
  <si>
    <t>Trò chơi chữ cái a,ă,â</t>
  </si>
  <si>
    <t xml:space="preserve">Làm quen chữ cái a,ă,â                               </t>
  </si>
  <si>
    <t xml:space="preserve">Trò chơi chữ cái o,ô,ơ                                 </t>
  </si>
  <si>
    <r>
      <rPr>
        <b/>
        <sz val="11"/>
        <color rgb="FFFF0000"/>
        <rFont val="Times New Roman"/>
        <family val="1"/>
      </rPr>
      <t xml:space="preserve">Làm quen chữ cái o,ô,ơ  </t>
    </r>
    <r>
      <rPr>
        <b/>
        <sz val="11"/>
        <color rgb="FF00B050"/>
        <rFont val="Times New Roman"/>
        <family val="1"/>
      </rPr>
      <t xml:space="preserve">                           </t>
    </r>
  </si>
  <si>
    <t>Nhận dạng các chữ cái trong bảng chữ cái Tiếng Việt, chữ in thường, in hoa</t>
  </si>
  <si>
    <t>Có khả năng nhận dạng các chữ trong bảng chữ cái Tiếng Việt, chữ in thường, in hoa</t>
  </si>
  <si>
    <t>Viết thư cho bà, mẹ</t>
  </si>
  <si>
    <t>"Viết thư"</t>
  </si>
  <si>
    <t>Biết chữ viết có thể đọc và thay cho lời nói</t>
  </si>
  <si>
    <t>Làm quen, thực hiện theo chỉ dẫn của một số kí hiệu thông thường  nơi công cộng</t>
  </si>
  <si>
    <t>Làm quen, thực hiện theo chỉ dẫn của một số kí hiệu thông thường ở gia đình, trường lớp, nơi công cộng</t>
  </si>
  <si>
    <t>Nhận ra và thực hiện đúng kí hiệu thông thường trong cuộc sống</t>
  </si>
  <si>
    <t>"Đọc" truyện qua các tranh vẽ. Giữ gìn và bảo vệ sách</t>
  </si>
  <si>
    <t xml:space="preserve">Phân biệt phần mở đầu, kết thúc của sách. </t>
  </si>
  <si>
    <t>Phân biệt phần mở đầu, kết thúc của sách. "Đọc" truyện qua các tranh vẽ. Giữ gìn và bảo vệ sách</t>
  </si>
  <si>
    <t>Biết phân biệt phần mở đầu, kết thúc của sách. "Đọc" truyện qua các tranh vẽ. Biết giữ gìn và bảo vệ sách</t>
  </si>
  <si>
    <t xml:space="preserve">
Bé vui đọc chữ</t>
  </si>
  <si>
    <t>Dạy trẻ kỹ năng cầm sách, truyện đọc</t>
  </si>
  <si>
    <t>Làm quen với cách đọc và viết tiếng Việt:
+ Hướng đọc, viết: từ trái sang phải, từ dòng trên xuống dòng dưới, từ trang đầu đến trang cuối, cách ngắt nghỉ sau các dấu câu
+ Hướng viết của các nét chữ</t>
  </si>
  <si>
    <t>Biết cách "đọc sách" từ trái sang phải, từ trên xuống dưới, từ đầu sách đến cuối sách</t>
  </si>
  <si>
    <t>Kể chuyện sáng tạo</t>
  </si>
  <si>
    <t>Kể chuyện theo tranh minh họa và kinh nghiệm của bản thân</t>
  </si>
  <si>
    <t>Biết kể truyện sáng tạo theo kinh nghiệm bản thân</t>
  </si>
  <si>
    <t>75% trẻ đạt từ chủ đề trước, tiếp tục thực hiện tại chủ đề này</t>
  </si>
  <si>
    <t>Kể chuyện theo kinh nghiệm của bản thân</t>
  </si>
  <si>
    <t>Biết kể chuyện theo tranh minh họa và kinh nghiệm của bản thân</t>
  </si>
  <si>
    <t>Trẻ biết kể chuyện sáng tạo</t>
  </si>
  <si>
    <t>Kể chuyện sáng tạo theo tranh minh họa và đồ dùng đồ chơi</t>
  </si>
  <si>
    <t>Biết kể chuyện sáng tạo theo tranh minh họa đồ dùng đồ chơi</t>
  </si>
  <si>
    <t>Bé chọn sách hay.</t>
  </si>
  <si>
    <t>Chọn sách cùng bạn</t>
  </si>
  <si>
    <t>Bé chọn sách đọc nhé.</t>
  </si>
  <si>
    <t>Tự chọn sách để "đọc" và xem</t>
  </si>
  <si>
    <t>Biết tự chọn sách để "đọc" và xem</t>
  </si>
  <si>
    <t>C. Làm quen với việc đọc - viết</t>
  </si>
  <si>
    <t>Sử dụng các từ biểu thị sự lễ phép</t>
  </si>
  <si>
    <t>Không nói tục, chửi bậy</t>
  </si>
  <si>
    <t>Trả lời các câu hỏi về nguyên nhân, so sánh: "Tại sao?"; "Có gì giống nhau?"; "Có gì khác nhau?"; "Do đâu mà có?"</t>
  </si>
  <si>
    <t>Trả lời các câu hỏi về nguyên nhân, so sánh: "Tại sao?"; "Có gì giống nhau?"; "Có gì khác nhau?"; "Do đâu mà có?"; Biết hỏi lại khi không hiểu người khác nói: "tại sao?", "như thế nào?"</t>
  </si>
  <si>
    <t>Biết trả lời các câu hỏi về nguyên nhân, so sánh: "Tại sao?"; "Có gì giống nhau?"; "Có gì khác nhau?"; "Do đâu mà có?"; Biết hỏi lại khi không hiểu người khác nói: "tại sao?", "như thế nào?"</t>
  </si>
  <si>
    <t>Điều chỉnh giọng nói phù hợp với ngữ cảnh</t>
  </si>
  <si>
    <t>Biết tự điều chỉnh giọng nói phù hợp với ngữ cảnh</t>
  </si>
  <si>
    <t>Sử dụng các từ biểu thị sự lễ phép, lịch sự  "Cảm ơn", "Xin lỗi"; "Xin phép"; "Thưa"; "Dạ"; "Vâng"… phù hợp với tình huống trong giao tiếp</t>
  </si>
  <si>
    <t>Biết sử dụng các từ biểu thị sự lễ phép, lịch sự  phù hợp với tình huống trong giao tiếp</t>
  </si>
  <si>
    <t>Sử dụng các từ biểu thị sự lễ phép "Vâng ạ"; "Dạ"; "Thưa", … trong giao tiếp</t>
  </si>
  <si>
    <t>Biết sử dụng các từ biểu thị sự lễ phép trong giao tiếp</t>
  </si>
  <si>
    <t>Thơ: Cô giáo của em</t>
  </si>
  <si>
    <t>Chú dê đen; Dê con nhanh trí</t>
  </si>
  <si>
    <t>Kể lại chuyện/ sự việc đã được nghe theo trình tự</t>
  </si>
  <si>
    <t xml:space="preserve">Đồng dao:
Rủ nhau xem cảnh kiếm hồ                                 Tháp Mười đẹp nhất hoa sen
</t>
  </si>
  <si>
    <t>Vè trái cây</t>
  </si>
  <si>
    <t>Thơ "Nàng tiên ốc"
-Bó hoa tặng cô</t>
  </si>
  <si>
    <r>
      <rPr>
        <sz val="11"/>
        <color rgb="FFFF0000"/>
        <rFont val="Times New Roman"/>
        <family val="1"/>
      </rPr>
      <t xml:space="preserve">Chú bộ đội hành quân trong mưa     </t>
    </r>
    <r>
      <rPr>
        <sz val="11"/>
        <color theme="1"/>
        <rFont val="Times New Roman"/>
        <family val="1"/>
      </rPr>
      <t xml:space="preserve">  </t>
    </r>
  </si>
  <si>
    <t>Đồng dao 
Đi đâu mà vội mà vàng
Đi cầu đi quán</t>
  </si>
  <si>
    <t>Thơ Em yêu nhà em</t>
  </si>
  <si>
    <t>Thơ: Bé vào lớp 1</t>
  </si>
  <si>
    <t>Bến cảng Hải Phòng</t>
  </si>
  <si>
    <t>Thơ: Mưa</t>
  </si>
  <si>
    <t>Thơ: Cây dừa</t>
  </si>
  <si>
    <t>Hoa kết trái
Bác bầu bác bí</t>
  </si>
  <si>
    <r>
      <rPr>
        <sz val="11"/>
        <color indexed="8"/>
        <rFont val="Times New Roman"/>
        <family val="1"/>
      </rPr>
      <t xml:space="preserve"> Thơ: </t>
    </r>
    <r>
      <rPr>
        <b/>
        <sz val="11"/>
        <color rgb="FFFF0000"/>
        <rFont val="Times New Roman"/>
        <family val="1"/>
      </rPr>
      <t>Hoa cúc vàng</t>
    </r>
    <r>
      <rPr>
        <b/>
        <sz val="11"/>
        <color indexed="8"/>
        <rFont val="Times New Roman"/>
        <family val="1"/>
      </rPr>
      <t xml:space="preserve">
                                      </t>
    </r>
  </si>
  <si>
    <r>
      <t>;</t>
    </r>
    <r>
      <rPr>
        <b/>
        <sz val="11"/>
        <rFont val="Times New Roman"/>
        <family val="1"/>
      </rPr>
      <t>Hoa đào, mùa xuân</t>
    </r>
  </si>
  <si>
    <r>
      <rPr>
        <sz val="11"/>
        <color theme="1"/>
        <rFont val="Times New Roman"/>
        <family val="1"/>
      </rPr>
      <t xml:space="preserve">Mèo đi câu cá      </t>
    </r>
    <r>
      <rPr>
        <b/>
        <sz val="11"/>
        <color rgb="FFFF0000"/>
        <rFont val="Times New Roman"/>
        <family val="1"/>
      </rPr>
      <t xml:space="preserve">                                             </t>
    </r>
  </si>
  <si>
    <r>
      <t xml:space="preserve">
Cô giáo của em  
</t>
    </r>
    <r>
      <rPr>
        <b/>
        <sz val="11"/>
        <color rgb="FFFF0000"/>
        <rFont val="Times New Roman"/>
        <family val="1"/>
      </rPr>
      <t>Bé làm bao nhiêu nghề</t>
    </r>
    <r>
      <rPr>
        <sz val="11"/>
        <color indexed="8"/>
        <rFont val="Times New Roman"/>
        <family val="1"/>
      </rPr>
      <t xml:space="preserve">
</t>
    </r>
  </si>
  <si>
    <t xml:space="preserve">Bác lao công trường bé  </t>
  </si>
  <si>
    <r>
      <t xml:space="preserve">Thơ: 
Con đường của bé 
</t>
    </r>
    <r>
      <rPr>
        <sz val="11"/>
        <color theme="1"/>
        <rFont val="Times New Roman"/>
        <family val="1"/>
      </rPr>
      <t xml:space="preserve">            </t>
    </r>
  </si>
  <si>
    <r>
      <rPr>
        <sz val="11"/>
        <color theme="1"/>
        <rFont val="Times New Roman"/>
        <family val="1"/>
      </rPr>
      <t xml:space="preserve">    </t>
    </r>
    <r>
      <rPr>
        <sz val="11"/>
        <color indexed="8"/>
        <rFont val="Times New Roman"/>
        <family val="1"/>
      </rPr>
      <t xml:space="preserve">                                                                          </t>
    </r>
    <r>
      <rPr>
        <sz val="11"/>
        <color rgb="FFFF0000"/>
        <rFont val="Times New Roman"/>
        <family val="1"/>
      </rPr>
      <t xml:space="preserve">Giữa vòng gió thơm                                        </t>
    </r>
  </si>
  <si>
    <t>Thơ: Bé bảo vệ môi trường.</t>
  </si>
  <si>
    <t>HĐH: Thơ " Đừng nhé bé ơi"</t>
  </si>
  <si>
    <t xml:space="preserve">Thơ: Bé ơi nước kìa
</t>
  </si>
  <si>
    <t>Đọc thuộc bài thơ, ca dao, đồng dao phù hợp độ tuổi và chủ đề thực hiện</t>
  </si>
  <si>
    <t>Có khả năng đọc thuộc bài thơ, ca dao, đồng dao phù hợp độ tuổi và chủ đề thực hiện</t>
  </si>
  <si>
    <t>Miêu tả sự việc có nhiều tình tiết theo trình tự với một số thông tin về hành động, tính cách, trạng thái,.. của nhân vật</t>
  </si>
  <si>
    <t>Biết miêu tả sự việc có nhiều tình tiết theo trình tự với một số thông tin về hành động, tính cách, trạng thái,.. của nhân vật</t>
  </si>
  <si>
    <t>Sử dụng các từ chỉ sự vật, hoạt động, đặc điểm phù hợp với ngữ cảnh</t>
  </si>
  <si>
    <t>Sử dụng được các từ chỉ sự vật, hoạt động, đặc điểm phù hợp với ngữ cảnh</t>
  </si>
  <si>
    <t>Phát âm các tiếng có phụ âm đầu, phụ âm cuối gần giống nhau và các thanh điệu</t>
  </si>
  <si>
    <t>Kể rõ ràng, có trình tự về sự việc, hiện tượng nào đó để người nghe có thể hiểu được</t>
  </si>
  <si>
    <t>B. Sử dụng lời nói trong cuộc sống hằng ngày</t>
  </si>
  <si>
    <t>Bé hãy lắng nghe người nói chuyện với mình.</t>
  </si>
  <si>
    <t>Biết lắng nghe và trao đổi với người đối thoại</t>
  </si>
  <si>
    <t>Dạy trẻ biết chữ viết thay cho lời nói-
 "Lời yêu thương"</t>
  </si>
  <si>
    <t>Cảm xúc của bé</t>
  </si>
  <si>
    <t>Một số sắc thái biểu cảm của lời nói (vui, buồn, sợ hãi, tức giận, ngạc nhiên) và sử dụng phù hợp</t>
  </si>
  <si>
    <t xml:space="preserve">Nhận ra được sắc thái biểu cảm của lời nói khi vui, buồn, tức giận, ngạc nhiên, sợ hãi và biết sử dụng phù hợp hoàn cảnh </t>
  </si>
  <si>
    <t>- Quê hương là chùm khế ngọt
- Quê hương em</t>
  </si>
  <si>
    <t>- Có công mài sách có ngày nên kim.</t>
  </si>
  <si>
    <r>
      <t xml:space="preserve">- Xúc xắc xúc xẻ
- Vè chúc Tết
</t>
    </r>
    <r>
      <rPr>
        <sz val="11"/>
        <rFont val="Times New Roman"/>
        <family val="1"/>
      </rPr>
      <t xml:space="preserve">
</t>
    </r>
  </si>
  <si>
    <t xml:space="preserve">-Con mèo mà treo cây cau
Con gà cục tác lá chanh.
-Con cua
</t>
  </si>
  <si>
    <t xml:space="preserve">- Đi cầu đi quán
- Bà còng đi chợ trời mưa
</t>
  </si>
  <si>
    <t xml:space="preserve"> Dích dích dắc dắc
- Vuột hột nổ.
- Rềnh rềnh ràng ràng
- Kéo cưa lừa xẻ</t>
  </si>
  <si>
    <r>
      <t>;</t>
    </r>
    <r>
      <rPr>
        <sz val="11"/>
        <rFont val="Times New Roman"/>
        <family val="1"/>
      </rPr>
      <t>Trồng đậu trồng cà
Chi chi chành chành
Bí ngô là cô đậu nành</t>
    </r>
  </si>
  <si>
    <t>- ông giảng, ông giăng
- ông sảo, ông sao
- Cầu vồng
- Mưa.</t>
  </si>
  <si>
    <t>- Buổi sáng ngủ dây
- Lớn là anh
- Gánh gánh gồng gồng</t>
  </si>
  <si>
    <t>Truyện: 
Bài học dầu năm.
Sự tích bánh trung thu.</t>
  </si>
  <si>
    <r>
      <rPr>
        <sz val="11"/>
        <color theme="1"/>
        <rFont val="Times New Roman"/>
        <family val="1"/>
      </rPr>
      <t>Truyên:  Gà tơ đi học</t>
    </r>
    <r>
      <rPr>
        <b/>
        <sz val="11"/>
        <color rgb="FFFF0000"/>
        <rFont val="Times New Roman"/>
        <family val="1"/>
      </rPr>
      <t xml:space="preserve">
                                                                                         </t>
    </r>
  </si>
  <si>
    <r>
      <t xml:space="preserve">Tryện: 
</t>
    </r>
    <r>
      <rPr>
        <b/>
        <sz val="11"/>
        <color rgb="FFFF0000"/>
        <rFont val="Times New Roman"/>
        <family val="1"/>
      </rPr>
      <t>Sự tích Hồ Gươm</t>
    </r>
    <r>
      <rPr>
        <sz val="11"/>
        <color rgb="FFFF0000"/>
        <rFont val="Times New Roman"/>
        <family val="1"/>
      </rPr>
      <t xml:space="preserve">        </t>
    </r>
    <r>
      <rPr>
        <sz val="11"/>
        <color indexed="8"/>
        <rFont val="Times New Roman"/>
        <family val="1"/>
      </rPr>
      <t xml:space="preserve">                                   Sự tích con rồng cháu tiên</t>
    </r>
  </si>
  <si>
    <r>
      <t xml:space="preserve"> Truyện: 
</t>
    </r>
    <r>
      <rPr>
        <b/>
        <sz val="11"/>
        <color rgb="FFFF0000"/>
        <rFont val="Times New Roman"/>
        <family val="1"/>
      </rPr>
      <t xml:space="preserve">Giọt nước tí xíu           </t>
    </r>
    <r>
      <rPr>
        <sz val="11"/>
        <color rgb="FFFF0000"/>
        <rFont val="Times New Roman"/>
        <family val="1"/>
      </rPr>
      <t xml:space="preserve">                                      </t>
    </r>
    <r>
      <rPr>
        <sz val="11"/>
        <color theme="1"/>
        <rFont val="Times New Roman"/>
        <family val="1"/>
      </rPr>
      <t>Sơn Tinh Thủy Tinh
;Mùa hè ý nghĩa</t>
    </r>
  </si>
  <si>
    <r>
      <t xml:space="preserve">Truyên: 
</t>
    </r>
    <r>
      <rPr>
        <sz val="11"/>
        <rFont val="Times New Roman"/>
        <family val="1"/>
      </rPr>
      <t xml:space="preserve">Qủa bầu tiên </t>
    </r>
    <r>
      <rPr>
        <b/>
        <sz val="11"/>
        <color rgb="FFFF0000"/>
        <rFont val="Times New Roman"/>
        <family val="1"/>
      </rPr>
      <t xml:space="preserve">   </t>
    </r>
    <r>
      <rPr>
        <b/>
        <sz val="11"/>
        <color indexed="8"/>
        <rFont val="Times New Roman"/>
        <family val="1"/>
      </rPr>
      <t xml:space="preserve">   </t>
    </r>
    <r>
      <rPr>
        <sz val="11"/>
        <color indexed="8"/>
        <rFont val="Times New Roman"/>
        <family val="1"/>
      </rPr>
      <t xml:space="preserve">                                                       </t>
    </r>
    <r>
      <rPr>
        <sz val="11"/>
        <color rgb="FFFF0000"/>
        <rFont val="Times New Roman"/>
        <family val="1"/>
      </rPr>
      <t xml:space="preserve">Hạt giống nảy mầm </t>
    </r>
    <r>
      <rPr>
        <sz val="11"/>
        <color indexed="8"/>
        <rFont val="Times New Roman"/>
        <family val="1"/>
      </rPr>
      <t xml:space="preserve">
Sự tích hoa hồng
Cây tre trăm đôt                                                                                                  </t>
    </r>
  </si>
  <si>
    <r>
      <t xml:space="preserve"> Truyện: 
Sự tích mùa xuân                                                            </t>
    </r>
    <r>
      <rPr>
        <b/>
        <sz val="11"/>
        <color rgb="FFFF0000"/>
        <rFont val="Times New Roman"/>
        <family val="1"/>
      </rPr>
      <t>Sự tích bánh chưng bánh dà</t>
    </r>
    <r>
      <rPr>
        <sz val="11"/>
        <color rgb="FFFF0000"/>
        <rFont val="Times New Roman"/>
        <family val="1"/>
      </rPr>
      <t>y</t>
    </r>
  </si>
  <si>
    <t xml:space="preserve"> Truyện:
Cua thở như thế nào                                         
</t>
  </si>
  <si>
    <t xml:space="preserve"> Truyện:
    Hai anh em
Thần sắt                                                  
</t>
  </si>
  <si>
    <t>Chàng rùa</t>
  </si>
  <si>
    <t xml:space="preserve">Truyện:Xe lu và xe Ca
Kiến thi an toàn giao thông
</t>
  </si>
  <si>
    <r>
      <t xml:space="preserve">Truyện: 
</t>
    </r>
    <r>
      <rPr>
        <sz val="11"/>
        <color theme="1"/>
        <rFont val="Times New Roman"/>
        <family val="1"/>
      </rPr>
      <t>Bông hoa cúc trắng</t>
    </r>
    <r>
      <rPr>
        <b/>
        <sz val="11"/>
        <color rgb="FFFF0000"/>
        <rFont val="Times New Roman"/>
        <family val="1"/>
      </rPr>
      <t xml:space="preserve"> </t>
    </r>
    <r>
      <rPr>
        <b/>
        <sz val="11"/>
        <color indexed="8"/>
        <rFont val="Times New Roman"/>
        <family val="1"/>
      </rPr>
      <t xml:space="preserve">    </t>
    </r>
    <r>
      <rPr>
        <sz val="11"/>
        <color indexed="8"/>
        <rFont val="Times New Roman"/>
        <family val="1"/>
      </rPr>
      <t xml:space="preserve">                                   
Bàn tay có nụ hôn                                                         
</t>
    </r>
  </si>
  <si>
    <t>Nghe hiểu nội dung truyện kể, truyện đọc phù hợp với độ tuổi và chủ đề thực hiện</t>
  </si>
  <si>
    <t>Có khả năng nghe hiểu nội dung truyện kể, truyện đọc phù hợp với độ tuổi và chủ đề thực hiện</t>
  </si>
  <si>
    <t>Nghe hiểu, sử dụng các câu đơn, câu mở rộng, câu phức trong giao tiếp</t>
  </si>
  <si>
    <t>Có khả năng nghe hiểu, sử dụng các câu đơn, câu mở rộng, câu phức trong giao tiếp</t>
  </si>
  <si>
    <t>Nghe hiểu và làm theo các hướng dẫn trong hoạt động cá nhân và tập thể (được 3-4 yêu cầu liên tiếp)</t>
  </si>
  <si>
    <t>Có khả năng nghe hiểu và thực hiện được các hướng dẫn bằng lời trong các hoạt động cá nhân, tập thể để hoàn thành nhiệm vụ</t>
  </si>
  <si>
    <t>Nghe hiểu các từ khái quát (đồ dùng, đồ chơi,...), từ trái nghĩa (cao - thấp, ngắn - dài)</t>
  </si>
  <si>
    <t>Có khả năng nghe hiểu các từ khái quát, từ trái nghĩa</t>
  </si>
  <si>
    <t>A. Nghe hiểu lời nói</t>
  </si>
  <si>
    <t>III. LĨNH VỰC GIÁO DỤC PHÁT TRIỂN NGÔN NGỮ</t>
  </si>
  <si>
    <t>Lá Cờ của 3-5 quốc gia</t>
  </si>
  <si>
    <t>Nhận biết, phân biệt được Lá Cờ của 3-5 quốc gia</t>
  </si>
  <si>
    <t>HĐH: Bé biết gì về giờ trái đất 60+</t>
  </si>
  <si>
    <t>Tên và nét đặc trưng của danh lam, thắng cảnh, di tích lịch sử của quê hương, đất nước</t>
  </si>
  <si>
    <t>Tên và nét đặc trưng của hoạt động xã hội</t>
  </si>
  <si>
    <t>Kể được tên và nêu được một vài nét đặc trưng của hoạt động xã hội</t>
  </si>
  <si>
    <t xml:space="preserve">Chiến sĩ tí hon
</t>
  </si>
  <si>
    <t>Trẻ biết thời gian, ý nghĩa, hoạt động ngày 22/12. Ngày 20-/11</t>
  </si>
  <si>
    <t>Tìm hiểu ngày 8/3</t>
  </si>
  <si>
    <t>Phân nhóm: HĐ, món quà..</t>
  </si>
  <si>
    <t>Trẻ biết thời gian, ý nghĩa, hoạt động ngày 8/3</t>
  </si>
  <si>
    <t xml:space="preserve">Tìm hiểu tết trung thu
</t>
  </si>
  <si>
    <t>Trẻ biết thời gian, ý nghĩa, hoạt động ngày tết trung thu.</t>
  </si>
  <si>
    <t>Trẻ biết thời gian, ý nghĩa, hoạt động ngày lễ Hallowen</t>
  </si>
  <si>
    <t>Ngày hội của mẹ, của cô</t>
  </si>
  <si>
    <t>Trẻ biết thời gian, ý nghĩa, hoạt động ngày 20/10</t>
  </si>
  <si>
    <t>Biển đảo quê hương em"</t>
  </si>
  <si>
    <t>Tên và hoạt động nổi bật của một số lễ hội, sự kiện văn hóa địa phương</t>
  </si>
  <si>
    <t>iết được một slễ hội  đanh lam thắng cảnh của đất nước, quê hương</t>
  </si>
  <si>
    <t>Biết được một slễ hội  đanh lam thắng cảnh của đất nước, quê hương</t>
  </si>
  <si>
    <t>3. Nhận biết một số lễ hội và danh lam, thắng cảnh</t>
  </si>
  <si>
    <r>
      <t xml:space="preserve">                                                                                                  </t>
    </r>
    <r>
      <rPr>
        <b/>
        <sz val="11"/>
        <color rgb="FFFF0000"/>
        <rFont val="Times New Roman"/>
        <family val="1"/>
      </rPr>
      <t xml:space="preserve">Bé tìm hiểu nghề nông </t>
    </r>
  </si>
  <si>
    <t xml:space="preserve">Bác lao công      </t>
  </si>
  <si>
    <t>1</t>
  </si>
  <si>
    <t>Những nghề bé yêu</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</si>
  <si>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</si>
  <si>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</si>
  <si>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Bé đến thăm một số địa điểm gần trường</t>
  </si>
  <si>
    <t>Kể được một số địa điểm công cộng gần gũi nơi trẻ sống (Chợ Cam Lộ, Trạm xá, UBND phường)</t>
  </si>
  <si>
    <r>
      <t>K</t>
    </r>
    <r>
      <rPr>
        <b/>
        <i/>
        <sz val="11"/>
        <rFont val="Times New Roman"/>
        <family val="1"/>
      </rPr>
      <t>ể được một số địa điểm công cộng gần gũi nơi trẻ sống (Chợ Cam Lộ, Trạm xá, UBND phường)</t>
    </r>
  </si>
  <si>
    <t>Kể được một số địa điểm công cộng gần gũi nơi trẻ sống</t>
  </si>
  <si>
    <t>;- Phân nhóm bên nội bên ngoại</t>
  </si>
  <si>
    <t>Lớp học của bé.</t>
  </si>
  <si>
    <t>Những đặc điểm nổi bật của trường/lớp mầm non; Tên, công việc của các cô bác trong trường mầm non.</t>
  </si>
  <si>
    <t>Nói tên, địa chỉ và mô tả một số đặc điểm nổi bật của trường, lớp mầm non; Nói tên, công việc của các cô bác trong trường khi được hỏi, trò chuyện</t>
  </si>
  <si>
    <t xml:space="preserve">Họ hàng nhà bé
</t>
  </si>
  <si>
    <t>Gia đình của bé</t>
  </si>
  <si>
    <t>Thông tin về gia đình và các thành viên trong gia đình (tên, tuổi, sở thích, nghề nghiệp, địa chỉ, nhu cầu, số điện thoại…)</t>
  </si>
  <si>
    <t>Nói được tên, tuổi, giới tính, công việc hàng ngày của các thành viên trong gia đình; số điện thoại của gia đình, quy mô gia đình, nhu cầu gia đình khi được hỏi, trò chuyện, xem tranh ảnh về gia đình</t>
  </si>
  <si>
    <t>Nói đúng họ, tên, ngày sinh, giới tính của bản thân và vị trí của trẻ trong gia đình</t>
  </si>
  <si>
    <t>C. Khám phá xã hội</t>
  </si>
  <si>
    <t>Ngày hội " Môi trường xanh"</t>
  </si>
  <si>
    <t>Trẻ biết thời gian ý nghĩa của ngày tết nguyên đan</t>
  </si>
  <si>
    <t>Bé tìm hiểu về các mùa trong năm</t>
  </si>
  <si>
    <t>Nhận biết các mùa trong năm theo thứ tự</t>
  </si>
  <si>
    <t>Gọi được tên các mùa trong năm theo thứ tự</t>
  </si>
  <si>
    <t>Nhận biết các tháng trong năm theo thứ tự</t>
  </si>
  <si>
    <t>Gọi được tên các tháng trong năm theo thứ tự</t>
  </si>
  <si>
    <t>Xem giờ đúng trên đồng hồ</t>
  </si>
  <si>
    <t>Nhận biết giờ trên đồng hồ</t>
  </si>
  <si>
    <t>Nhận biết ngày trên đốc lịch và giờ trên đồng hồ</t>
  </si>
  <si>
    <t xml:space="preserve">Nhận biết ngày trên đốc lịch </t>
  </si>
  <si>
    <t>Nhận biết ngày trên đốc lịch và giờ trên đồng hồ/điện thoại</t>
  </si>
  <si>
    <t>Nói được ngày trên đốc lịch và giờ trên đồng hồ/điện thoại</t>
  </si>
  <si>
    <t>Gọi tên các ngày trong tuần, Nhận biết hôm qua, hôm nay, ngày mai</t>
  </si>
  <si>
    <t>Gọi tên các ngày trong tuần theo thứ tự</t>
  </si>
  <si>
    <t>Gọi được tên các ngày trong tuần theo thứ tự</t>
  </si>
  <si>
    <t>Nhận biết hôm qua, hôm nay, ngày mai</t>
  </si>
  <si>
    <t>Phân biệt  được hôm qua, hôm nay, ngày mai qua các sự kiện hàng ngày</t>
  </si>
  <si>
    <t>Xác định phía trên- phía dưới, phía trước- phía sau của đối tượng khác có sự định hướng</t>
  </si>
  <si>
    <t>Xác định vị trí của đồ vật (phía trước- phía sau, phía trên - phía dưới, phía phải - phía trái) so với bản thân trẻ, với bạn khác, với một vật nào đó làm chuẩn</t>
  </si>
  <si>
    <t>109
110</t>
  </si>
  <si>
    <t>Tạo PTGT bằng các hình học phẳng</t>
  </si>
  <si>
    <t>Tạo ra một số hình học bằng các cách khác nhau</t>
  </si>
  <si>
    <t>Biết tạo ra một số hình học bằng các cách khác nhau</t>
  </si>
  <si>
    <t>Nhận biết, phân biệt khối vuông, khối chữ nhật</t>
  </si>
  <si>
    <r>
      <rPr>
        <b/>
        <sz val="11"/>
        <color rgb="FFFF0000"/>
        <rFont val="Times New Roman"/>
        <family val="1"/>
      </rPr>
      <t xml:space="preserve">Nhận biết, phân biệt khối cầu, khối trụ   
                                                   </t>
    </r>
    <r>
      <rPr>
        <b/>
        <sz val="11"/>
        <color indexed="8"/>
        <rFont val="Times New Roman"/>
        <family val="1"/>
      </rPr>
      <t xml:space="preserve">                        </t>
    </r>
  </si>
  <si>
    <t>Nhận biết, gọi tên khối cầu, khối vuông, khối chữ nhật, khối trụ và nhận dạng các khối hình đó trong thực tế</t>
  </si>
  <si>
    <t>Gọi tên và chỉ ra được các điểm giống, khác nhau giữa hai khối cầu và khối trụ, khối vuông và khối chữ nhật</t>
  </si>
  <si>
    <t>Chiều cao của cây.</t>
  </si>
  <si>
    <t>Tạo biểu đồ, đồ thị đơn giản</t>
  </si>
  <si>
    <t>Biết thu thập thông tin và tạo ra biểu đồ, đồ thị đơn giản (VD: biểu đồ về thời tiết, chiều cao cây,…)</t>
  </si>
  <si>
    <t>Đo dung tích các vật, so sánh và diễn đạt kết quả đo</t>
  </si>
  <si>
    <t xml:space="preserve"> GT</t>
  </si>
  <si>
    <t>Đo độ dài các vật, so sánh và diễn đạt kết quả đo</t>
  </si>
  <si>
    <t>Đo độ dài một vật bằng các đơn vị đo khác nhau</t>
  </si>
  <si>
    <t>Sử dụng được một số dụng cụ để đo, đong và so sánh, nói kết quả (3 đối tượng)</t>
  </si>
  <si>
    <t>4. So sánh , đo lường</t>
  </si>
  <si>
    <t>Tạo ra quy tắc sắp xếp theo ý thích</t>
  </si>
  <si>
    <t>Biết tự sáng tạo ra mẫu sắp xếp và tiếp tục sắp xếp</t>
  </si>
  <si>
    <t>So sánh phát hiện quy tắc sắp xếp của 4 đối tượng và xếp theo thứ tự</t>
  </si>
  <si>
    <t>Sắp xếp theo quy tắc</t>
  </si>
  <si>
    <t>Xếp theo quy tắc 4 đối tượng (ABCD, AABB, ABBA)"</t>
  </si>
  <si>
    <t>So sánh, phát hiện quy tắc sắp xếp và sắp xếp theo quy tắc  (ABCD, AABB, ABBA)</t>
  </si>
  <si>
    <t>Nhận ra được quy tắc sắp xếp của 4 đối tượng (ABCD, AABB, ABBA) và tiếp tục thực hiện sao chép lại.</t>
  </si>
  <si>
    <t>3. Sắp xếp theo quy tắc</t>
  </si>
  <si>
    <t xml:space="preserve">Ghép thành cặp những đối tượng có mối liên quan </t>
  </si>
  <si>
    <t>Ghép thành cặp những đối tượng có mối liên quan</t>
  </si>
  <si>
    <t>Biết ghép thành cặp những đối tượng có mối liên quan</t>
  </si>
  <si>
    <t>Tìm hiểu về đồng tiền Việt Nam (họa tiết, mệnh giá, cách sử dụng)</t>
  </si>
  <si>
    <t>Nhận biết được mục đích của tiền trong cuộc sống (để mua thức ăn, đồ chơi,…)</t>
  </si>
  <si>
    <t>Những con số bí ẩn.</t>
  </si>
  <si>
    <t>Nhận biết ý nghĩa các con số được sử dụng trong cuộc sống hằng ngày (số tuổi, số nhà, biển số xe, số điện thoại,…)</t>
  </si>
  <si>
    <t>Có khả năng nhận biết ý nghĩa các con số được sử dụng trong cuộc sống hàng ngày</t>
  </si>
  <si>
    <t>Tách gộp một nhóm đối tượng trong phạm vi 10 thành hai nhóm bằng các cách khác nhau và so sánh số lượng của các nhóm</t>
  </si>
  <si>
    <t>Gộp các nhóm đối tượng trong phạm vi 10, đếm và nói kết quả. Tách một nhóm đối tượng trong phạm vi 10 thành hai nhóm bằng ít nhất 2 cách và so sánh số lượng của các nhóm</t>
  </si>
  <si>
    <t>Biết gộp các nhóm đối tượng trong phạm vi10, đếm và nói kết quả. Biết tách một nhóm đối tượng trong phạm vi 10 thành hai nhóm bằng ít nhất 2 cách và so sánh số lượng của các nhóm</t>
  </si>
  <si>
    <t>Tách gộp một nhóm đối tượng trong phạm vi9 thành hai nhóm bằng các cách khác nhau và so sánh số lượng của các nhóm</t>
  </si>
  <si>
    <t>Gộp các nhóm đối tượng trong phạm vi 9, đếm và nói kết quả. Tách một nhóm đối tượng trong phạm vi 9 thành hai nhóm bằng ít nhất 2 cách và so sánh số lượng của các nhóm</t>
  </si>
  <si>
    <t>Gộp các nhóm đối tượng trong phạm vi9 đếm và nói kết quả. Tách một nhóm đối tượng trong phạm vi 9 thành hai nhóm bằng ít nhất 2 cách và so sánh số lượng của các nhóm</t>
  </si>
  <si>
    <t>Biết gộp các nhóm đối tượng trong phạm vi 9, đếm và nói kết quả. Biết tách một nhóm đối tượng trong phạm vi 9 thành hai nhóm bằng ít nhất 2 cách và so sánh số lượng của các nhóm</t>
  </si>
  <si>
    <t>Tách gộp một nhóm đối tượng trong phạm vi 8 thành hai nhóm bằng các cách khác nhau và so sánh số lượng của các nhóm</t>
  </si>
  <si>
    <t>Gộp các nhóm đối tượng trong phạm vi 8, đếm và nói kết quả. Tách một nhóm đối tượng trong phạm vi 6 thành hai nhóm bằng ít nhất 2 cách và so sánh số lượng của các nhóm</t>
  </si>
  <si>
    <t>Gộp các nhóm đối tượng trong phạm vi8 đếm và nói kết quả. Tách một nhóm đối tượng trong phạm vi 8 thành hai nhóm bằng ít nhất 2 cách và so sánh số lượng của các nhóm</t>
  </si>
  <si>
    <t>Biết gộp các nhóm đối tượng trong phạm v8, đếm và nói kết quả. Biết tách một nhóm đối tượng trong phạm vi 8thành hai nhóm bằng ít nhất 2 cách và so sánh số lượng của các nhóm</t>
  </si>
  <si>
    <t>Tách gộp một nhóm đối tượng trong phạm vi 7 thành hai nhóm bằng các cách khác nhau và so sánh số lượng của các nhóm</t>
  </si>
  <si>
    <t>Gộp các nhóm đối tượng trong phạm vi 7, đếm và nói kết quả. Tách một nhóm đối tượng trong phạm vi 7thành hai nhóm bằng ít nhất 2 cách và so sánh số lượng của các nhóm</t>
  </si>
  <si>
    <t>Gộp các nhóm đối tượng trong phạm vi7 đếm và nói kết quả. Tách một nhóm đối tượng trong phạm vi7 thành hai nhóm bằng ít nhất 2 cách và so sánh số lượng của các nhóm</t>
  </si>
  <si>
    <t>Biết gộp các nhóm đối tượng trong phạm vi7, đếm và nói kết quả. Biết tách một nhóm đối tượng trong phạm vi 7 thành hai nhóm bằng ít nhất 2 cách và so sánh số lượng của các nhóm</t>
  </si>
  <si>
    <t>Tách gộp một nhóm đối tượng trong phạm vi 6 thành hai nhóm bằng các cách khác nhau và so sánh số lượng của các nhóm</t>
  </si>
  <si>
    <t>Gộp các nhóm đối tượng trong phạm vi 6, đếm và nói kết quả. Tách một nhóm đối tượng trong phạm vi 6 thành hai nhóm bằng ít nhất 2 cách và so sánh số lượng của các nhóm</t>
  </si>
  <si>
    <t>Biết gộp các nhóm đối tượng trong phạm vi 6, đếm và nói kết quả. Biết tách một nhóm đối tượng trong phạm vi 6 thành hai nhóm bằng ít nhất 2 cách và so sánh số lượng của các nhóm</t>
  </si>
  <si>
    <t xml:space="preserve">So sánh số lượng của ba nhóm đối tượng trong phạm vi 10 bằng các cách khác nhau </t>
  </si>
  <si>
    <t>Có khả năng so sánh số lượng của ba nhóm đối tượng trong phạm vi10 bằng các cách khác nhau và nói được kết quả: bằng nhau, nhiều nhất, ít hơn, ít nhất</t>
  </si>
  <si>
    <t xml:space="preserve">So sánh số lượng của ba nhóm đối tượng trong phạm vi 9 bằng các cách khác nhau </t>
  </si>
  <si>
    <t xml:space="preserve">So sánh số lượng của ba nhóm đối tượng trong phạm vi 9bằng các cách khác nhau </t>
  </si>
  <si>
    <t>So sánh số lượng của ba nhóm đối tượng trong phạm vi 9bằng các cách khác nhau và nói được kết quả: bằng nhau, nhiều nhất, ít hơn, ít nhất</t>
  </si>
  <si>
    <t xml:space="preserve">So sánh số lượng của ba nhóm đối tượng trong phạm vi 8 bằng các cách khác nhau </t>
  </si>
  <si>
    <t>So sánh số lượng của ba nhóm đối tượng trong phạm vi 8bằng các cách khác nhau và nói được kết quả: bằng nhau, nhiều nhất, ít hơn, ít nhất</t>
  </si>
  <si>
    <t>Nhận biết chữ số, số lượng, số thứ tự trong phạm vi 10</t>
  </si>
  <si>
    <t xml:space="preserve"> Nhận biết chữ số, số lượng, số thứ tự trong phạm vi 10</t>
  </si>
  <si>
    <t>Nhận biết các con số từ 10và sử dụng các số đó để chỉ số lượng, số thứ tự</t>
  </si>
  <si>
    <t>Nhận biết các con số từ 5 - 10 và sử dụng các số đó để chỉ số lượng, số thứ tựNhận biết các con số từ 5 - 10 và sử dụng các số đó để chỉ số lượng, số thứ tự</t>
  </si>
  <si>
    <t xml:space="preserve"> "Các chữ số, số lượng và số thứ tự trong phạm vi10</t>
  </si>
  <si>
    <t xml:space="preserve"> Nhận biết chữ số, số lượng, số thứ tự trong phạm vi </t>
  </si>
  <si>
    <t>Nhận biết các con số từ 10 và sử dụng các số đó để chỉ số lượng, số thứ tự</t>
  </si>
  <si>
    <t xml:space="preserve"> "Các chữ số, số lượng và số thứ tự trong phạm vi 9"</t>
  </si>
  <si>
    <t xml:space="preserve"> Nhận biết chữ số, số lượng, số thứ tự trong phạm vi 9</t>
  </si>
  <si>
    <t>Ôn phân chia, nhận biết sô lượng trong PV 9</t>
  </si>
  <si>
    <t>Nhận biết chữ số, số lượng, số thứ tự trong phạm vi 9</t>
  </si>
  <si>
    <t>Các chữ số, số lượng và số thứ tự trong phạm vi 8</t>
  </si>
  <si>
    <t xml:space="preserve"> Nhận biết chữ số, số lượng, số thứ tự trong phạm vi 8</t>
  </si>
  <si>
    <t>Nhận biết các con số từ  8và sử dụng các số đó để chỉ số lượng, số thứ tự</t>
  </si>
  <si>
    <t>Nhận biết chữ số, số lượng, số thứ tự trong phạm vi 8</t>
  </si>
  <si>
    <t>Nhận biết các con số từ 8 và sử dụng các số đó để chỉ số lượng, số thứ tự</t>
  </si>
  <si>
    <t>Nhận biết các con số từ 5 - 10 và sử dụng các số đó để chỉ số lượng, số thứ tự</t>
  </si>
  <si>
    <t>"Các chữ số, số lượng và số thứ tự trong phạm vi 7"</t>
  </si>
  <si>
    <t xml:space="preserve"> Nhận biết chữ số, số lượng, số thứ tự trong phạm vi 7</t>
  </si>
  <si>
    <t>Nhận biết các con số từ 7 và sử dụng các số đó để chỉ số lượng, số thứ tự</t>
  </si>
  <si>
    <t xml:space="preserve"> "Các chữ số, số lượng và số thứ tự trong phạm vi 6"</t>
  </si>
  <si>
    <t xml:space="preserve"> Nhận biết chữ số, số lượng, số thứ tự trong phạm vi 6</t>
  </si>
  <si>
    <t>Nhận biết chữ số, số lượng, số thứ tự trong phạm vi 6</t>
  </si>
  <si>
    <t>Bé đếm theo khả năng</t>
  </si>
  <si>
    <t>Bé tập đếm ngược</t>
  </si>
  <si>
    <t>Bé tập đếm xuôi</t>
  </si>
  <si>
    <t>Đếm trong phạm vi 10, đếm xuôi, đếm ngược theo khả năng</t>
  </si>
  <si>
    <t>Biết đếm trong phạm vi 10 và đếm theo khả năng</t>
  </si>
  <si>
    <t>1. Nhận biết tập hợp, số lượng, số thứ tự, đếm</t>
  </si>
  <si>
    <t>B. Làm quen với một số khái niệm sơ đẳng về toán</t>
  </si>
  <si>
    <t>Chơi phần mềm trò chơi/ bài giảng Elearning trên máy tính</t>
  </si>
  <si>
    <t>Thực hiện được một số thao tác cơ bản với máy tính</t>
  </si>
  <si>
    <t>Một số thao tác cơ bản với máy tính: tắt, mở, di chuyển chuột, kích chuột, mở thư mục</t>
  </si>
  <si>
    <t>5. Công nghệ</t>
  </si>
  <si>
    <t>Bé tìm hiểu về cát</t>
  </si>
  <si>
    <t>Nhận biết một vài đặc điểm, tính chất của đất, đá, cát, sỏi</t>
  </si>
  <si>
    <t>Biết một vài đặc điểm, tính chất của một số đất, đá, cát, sỏi</t>
  </si>
  <si>
    <t>Không khí và sự cần thiết của nó với cuộc sống con người, con vật, cây</t>
  </si>
  <si>
    <t>Các nguồn ánh sáng và cách sử dụng tiết kiệm, hiệu quả</t>
  </si>
  <si>
    <t>Có một số hiểu biết về các nguồn ánh sáng và cách sử dụng hợp lý</t>
  </si>
  <si>
    <t>* Không khí, ánh sáng</t>
  </si>
  <si>
    <t>HĐH: Nguyên nhân gây ô nhiễm nguồn nước và cách bảo vệ nguồn nước</t>
  </si>
  <si>
    <t>Nguyên nhân gây ô nhiễm nguồn nước và cách bảo vệ nguồn nước</t>
  </si>
  <si>
    <t>Quan sát thí nghiệm cây cần nước</t>
  </si>
  <si>
    <t>Ích lợi của nước với đời sống con người, con vật và cây</t>
  </si>
  <si>
    <t>Quan sát thí nghiệm dòng chảy của nước</t>
  </si>
  <si>
    <t>Các nguồn nước trong môi trường sống</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</si>
  <si>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</si>
  <si>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*Nước</t>
  </si>
  <si>
    <t>Bi ẩn ngày và đêm</t>
  </si>
  <si>
    <t>Sự khác nhau giữa ngày và đêm, mặt trời, mặt trăng</t>
  </si>
  <si>
    <t>Nhận ra sự khác nhau giữa ngày và đêm, mặt trời, mặt trăng</t>
  </si>
  <si>
    <t>* Ngày và đêm, mặt trời, mặt trăng</t>
  </si>
  <si>
    <t>Sự thay đổi trong sinh hoạt của con người, con vật, cây cối theo mùa</t>
  </si>
  <si>
    <t>Sự ảnh hưởng của thời tiết đến sinh hoạt của con người và sự thay đổi của con vật, cây cối theo mùa</t>
  </si>
  <si>
    <t>Tìm hiểu các mùa trong năm</t>
  </si>
  <si>
    <t>Thời tiết thay đổi theo mùa và thứ tự các mùa trong năm</t>
  </si>
  <si>
    <t>Biết một số hiện tượng thời tiết thay đổi theo mùa và thứ tự các mùa trong năm</t>
  </si>
  <si>
    <t>Các mừa bé yêu</t>
  </si>
  <si>
    <t>Đặc điểm nổi bật của các mùa trong năm nơi trẻ sống</t>
  </si>
  <si>
    <t>Nói được một số đặc điểm nổi bật của các mùa trong năm nơi trẻ sống</t>
  </si>
  <si>
    <t>* Thời tiết, mùa</t>
  </si>
  <si>
    <t xml:space="preserve">4. Một số hiện tượng tự nhiên
</t>
  </si>
  <si>
    <r>
      <t>"</t>
    </r>
    <r>
      <rPr>
        <b/>
        <sz val="11"/>
        <color rgb="FFFF0000"/>
        <rFont val="Times New Roman"/>
        <family val="1"/>
      </rPr>
      <t>Phân nhóm  gia  cẩm gia súc</t>
    </r>
  </si>
  <si>
    <t>Thói quen và nhu cầu của một số con vật</t>
  </si>
  <si>
    <t>Biết thói quen và nhu cầu của một số con vật gần gũi</t>
  </si>
  <si>
    <t>So sánh, phân loại con vật theo 2 dấu hiệu</t>
  </si>
  <si>
    <t>Môi trường sống của cây, cách chăm sóc bảo vệ con vật</t>
  </si>
  <si>
    <t>Quan sát thí nghiệm các vật liệu bị phân hủy trong đất</t>
  </si>
  <si>
    <t>Soi kính lúp tìm vật liệu không tan trong đất</t>
  </si>
  <si>
    <t>Thể chất</t>
  </si>
  <si>
    <t>Mối liên hệ giữ con vật và môi trường sống.</t>
  </si>
  <si>
    <t>Quan sát, phán đoán mối liên hệ đơn giản giữa con vật, cây với môi trường sống và cách chăm sóc bảo vệ</t>
  </si>
  <si>
    <t>Quan sát, phán đoán mối liên hệ đơn giản giữa con người với môi trường sống và cách  bảo vệ</t>
  </si>
  <si>
    <t>Có khả năng tự quan sát, phán đoán để phát hiện được mối liên hệ đơn giản giữa con người với môi trường sống và cách bảo vệ</t>
  </si>
  <si>
    <r>
      <t xml:space="preserve">Phân biệt một số loại rau, củ, quả"                                               
</t>
    </r>
    <r>
      <rPr>
        <b/>
        <sz val="11"/>
        <color rgb="FFFF0000"/>
        <rFont val="Times New Roman"/>
        <family val="1"/>
      </rPr>
      <t xml:space="preserve"> Phân biệt một số loại hoa"
</t>
    </r>
  </si>
  <si>
    <t>So sánh, phân loại  cây, hoa, quả, con vật theo 2-3 dấu hiệu</t>
  </si>
  <si>
    <t xml:space="preserve"> Biết so sánh, phân loại  cây, hoa, quả, con vật theo 2 - 3 dấu hiệu</t>
  </si>
  <si>
    <t xml:space="preserve">Nhận biết một loại hoa, một số cây lương thực
  </t>
  </si>
  <si>
    <t xml:space="preserve">Nhận biết một số cây lương thực.   </t>
  </si>
  <si>
    <t xml:space="preserve">Nhận biết một số cây lương thực, cây hoa, quả.   </t>
  </si>
  <si>
    <t xml:space="preserve">Sự phát triển của cây từ hạt  </t>
  </si>
  <si>
    <t>Đặc điểm , ích lợi , tác hại, quá trình phát triển và điều kiện sống của một số loại cây</t>
  </si>
  <si>
    <r>
      <t xml:space="preserve"> "</t>
    </r>
    <r>
      <rPr>
        <b/>
        <sz val="11"/>
        <color rgb="FFFF0000"/>
        <rFont val="Times New Roman"/>
        <family val="1"/>
      </rPr>
      <t xml:space="preserve">Con vật sống trong rừng" </t>
    </r>
    <r>
      <rPr>
        <b/>
        <sz val="11"/>
        <color indexed="8"/>
        <rFont val="Times New Roman"/>
        <family val="1"/>
      </rPr>
      <t xml:space="preserve">                              
Con vật sống dưới nước
</t>
    </r>
  </si>
  <si>
    <t xml:space="preserve">Đặc điểm , ích lợi , tác hại, quá trình phát triển và điều kiện sống của một số loại con vật, </t>
  </si>
  <si>
    <t>Đặc điểm , ích lợi , tác hại, quá trình phát triển và điều kiện sống của một số loại con vật</t>
  </si>
  <si>
    <t>Biết đặc điểm, ích lợi , tác hại, quá trình phát triển và điều kiện sống của một số loại con vật, cây, hoa ,quả</t>
  </si>
  <si>
    <t>3. Động vật và thực vật</t>
  </si>
  <si>
    <t>Tìm hiểu một số luật giao thông đường bộ</t>
  </si>
  <si>
    <t>Làm quen với một số biển báo giao thông, luật giao thông đường bộ đơn giản</t>
  </si>
  <si>
    <t>Quan sát đoạn đường gần khu vực trường</t>
  </si>
  <si>
    <t>Quan sát và nêu được sự hoạt động của các phương tiện trên đường phường</t>
  </si>
  <si>
    <t>Khám phá chiếc xe đạp</t>
  </si>
  <si>
    <t>"Nhận biết và phân nhóm 1 số PTGT"</t>
  </si>
  <si>
    <t>Đặc điểm, công dụng của một số PTGT và phân loại theo 2 - 3 dấu hiệu</t>
  </si>
  <si>
    <t>Biết đặc điểm, công dụng của một số PTGT và phân loại theo 2 - 3 dấu hiệu</t>
  </si>
  <si>
    <t>Phân loại một số đồ dùng trong gia đình"</t>
  </si>
  <si>
    <t>So sánh sự khác nhau và giống nhau của 2-3 đồ dùng, đồ chơi trường MN</t>
  </si>
  <si>
    <t>So sánh sự khác nhau và giống nhau của 2-3 đồ dùng, đồ chơi.</t>
  </si>
  <si>
    <t>Biết so sánh sự khác nhau và giống nhau của 2-3 đồ dùng, đồ chơi</t>
  </si>
  <si>
    <t>- Cách sử dụng đồ dùng trong lớp, đồ chơi ngoài trời.</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</si>
  <si>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</si>
  <si>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</si>
  <si>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Đặc điểm nổi bật, công dụng, cách sử dụng đồ dùng, đồ chơi, trong trường, lớptrung thu</t>
  </si>
  <si>
    <t>Đặc điểm nổi bật, công dụng, cách sử dụng đồ dùng, đồ chơi trong trường, trung thu</t>
  </si>
  <si>
    <t>Đặc điểm nổi bật, công dụng, cách sử dụng đồ dùng, đồ chơi, đồ chơi trung thu.</t>
  </si>
  <si>
    <t>Biết một số đặc điểm nổi bật và cách sử dụng đồ dùng, đồ chơi , đồ chơi trung thu quen thuộc</t>
  </si>
  <si>
    <t>So sánh, phân loại về độ cao - thấp, sự thay đổi của bản thân về chiều cao, cân nặng.</t>
  </si>
  <si>
    <t>Biết so sánh, phân loại sự thay đổi của bản thân trẻ về chiều cao, cân nặng</t>
  </si>
  <si>
    <t xml:space="preserve">Tìm hiểu cơ quan xúc giác
</t>
  </si>
  <si>
    <t>Chức năng các giác quan và các bộ phận khác của cơ thể.</t>
  </si>
  <si>
    <t>Biết sử dụng đúng giác quan, phối hợp các giác quan để xem xét, tìm hiểu đặc điểm của đối tượng (nhìn, nghe, ngửi, sờ…để nhận ra đặc điểm nổi bật của đối tượng)</t>
  </si>
  <si>
    <t>A. Khám phá khoa học</t>
  </si>
  <si>
    <t>II. LĨNH VỰC GIÁO DỤC PHÁT TRIỂN NHẬN THỨC</t>
  </si>
  <si>
    <t>Pháo nổ; Nhuộm vải; Chong chóng lá dừa</t>
  </si>
  <si>
    <t>Bịt mắt đập niêu; Đấu vật; kéo mo cau; Đánh trận giả</t>
  </si>
  <si>
    <t>Bắt vịt, bắt cá, ô ăn qua…</t>
  </si>
  <si>
    <t>Chơi các trò chơi dân gian của địa phương</t>
  </si>
  <si>
    <t>Trẻ biết chơi các trò chơi dân gian phù hợp với điều kiện thực tế của địa phương</t>
  </si>
  <si>
    <t>+ Trốn tìm; Bịt mắt bắt bạn; Bịt mắt bắt dê; Đi kiểm chúa na; chơi đồ; Đổi đồ chơi cho bạn;  Nhảy dây; Xứng đôi vừa lứa</t>
  </si>
  <si>
    <t>+ Rồng rắn lên mây, đua thuyền, đi cà khoeo, chuyển nước, chong chóng, lộn cầu vồng</t>
  </si>
  <si>
    <t>- Kéo co; Ai nhanh hơn; Dung dăng dung dẻ; đấu vật; Ném vòng cổ chai; rắn bò; Thi xem đội nào nhanh; xí bô khoai; ô ăn quan; Lộn cầu vồng; Xứng đôi vừa lứa; chuyển quả; Chuyển cây</t>
  </si>
  <si>
    <t>+ Kéo co, đấu vật, ném vòng cổ chai, ném còn, xí bô khoai, xứng đôi vừa lứa</t>
  </si>
  <si>
    <t>+ Chuyển trứng; Bẫy chuột; Mèo và chim sẻ; Bò như sâu; Cáo ơi ngủ à; Mèo đuổi chuột; Gà trong vườn rau; Rắn bò; Đi như gấu…</t>
  </si>
  <si>
    <t xml:space="preserve"> + Bịt mắt bắt; Kéo cưa lừa xẻ; Chơi đồ; Đổi đồ chơi cho bạn; Cướp cờ; Đá cầu; Lộn cầu vồng; Thi xem đội nào nhanh; Chuyển quà                                             </t>
  </si>
  <si>
    <t>+ Bịt mắt bắt dê; Dung dăng dung dẻ; Kéo co; Đèn đỏ đèn xanh; Chơi đồ; Đi theo tín hiệu; Đua thuyền; Đá cầu</t>
  </si>
  <si>
    <t xml:space="preserve">+ Ném vòng cổ chai                   
+ Nhảy vào nhảy ra                       
+ Thi xem đội nào nhanh; Ai chạy nhanh hơn                                      </t>
  </si>
  <si>
    <t>+ Bịt mắt bắt bạn                                                    + Đổi đồ chơi cho bạn
+ Kéo co; Lộn cầu vồng; Đi kiểm chúa na</t>
  </si>
  <si>
    <t>+ Thi xem đội nào nhanh
+ Cướp cờ
+ Chạy tiếp cờ
+ Nhảy vào, nhảy ra
Bịt măt bắt bạn</t>
  </si>
  <si>
    <t>Trẻ biết cách chơi các trò chơi vận động, hợp tác khi chơi</t>
  </si>
  <si>
    <t>Quy định đảm bảo an toàn nơi công cộng</t>
  </si>
  <si>
    <t xml:space="preserve">Thực hiện quy định ở trường, nơi công cộng về an toàn
</t>
  </si>
  <si>
    <t>Tự giác thực hiện được một số quy định về an toàn tại nơi công cộng</t>
  </si>
  <si>
    <t>Số điện thoại khi cần bé gọi.</t>
  </si>
  <si>
    <t>Địa chỉ, số điện thoại của người thân và các số điện thoại trợ giúp: 111,113,114,115</t>
  </si>
  <si>
    <t>Kỹ năng phòng tránh khi bị bắt cóc Chơi: Xem ai đúng nhất</t>
  </si>
  <si>
    <t>Tránh một số trường hợp không an toàn:Người lạ bế ẫm, rủ đi chơi, cho đồ ăn.
- Tự ý đi ra khỏi nhà/trường/lớp một mình khi chưa được người lớn cho phép Ra khỏi khu vực nhà, khu vực trường, lớp khi không được phép của người lớn, cô giáo</t>
  </si>
  <si>
    <t>Tránh một số trường hợp không an toàn:Người lạ bế ẫm, rủ đi chơi, cho đồ ăn.
- Tự ý đi ra khỏi nhà/trường/lớp một mình khi chưa được người lớn cho phép Ra khỏi khu vực nhà,  trường, lớp khi không được phép của người lớn, cô giáo</t>
  </si>
  <si>
    <t>Kỹ năng thoát hiểm khi có cháy</t>
  </si>
  <si>
    <t>Gọi người lớn khi gặp trường hợp khẩn cấp: cháy, có bạn/ người ơi xuống nước, ngã chảy máu…</t>
  </si>
  <si>
    <t>Biết một số trường hợp khẩn cấp và gọi người giúp đỡ</t>
  </si>
  <si>
    <t>Biết thức ăn có mùi hôi, ăn lá, quả lạ, dễ bị ngộ độc, uống rượu, bia, cà phê, hút thuốc lá không tốt cho sức khỏe.</t>
  </si>
  <si>
    <t>Nhận biết thức ăn có mùi hôi, ăn lá, quả lạ, dễ bị ngộ độc, uống rượu, bia, cà phê, hút thuốc lá không tốt cho sức khỏe.</t>
  </si>
  <si>
    <t>Bé không tự uống thuốc</t>
  </si>
  <si>
    <t>Không tự uống thuốc</t>
  </si>
  <si>
    <t>Bé không cười đùa trong ăn uống hoặc khi ăn các loại quả có hạt dễ bị hóc, sặc…</t>
  </si>
  <si>
    <t>Biết được cười đùa trong ăn uống hoặc khi ăn các loại quả có hạt dễ bị hóc, sặc…</t>
  </si>
  <si>
    <t>Nhận biết được cười đùa trong ăn uống hoặc khi ăn các loại quả có hạt dễ bị hóc, sặc…</t>
  </si>
  <si>
    <t>Biết những nơi như hồ ao, bể chứa nước, giếng, bụi rậm là nguy hiểm và nói được mối  nguy hiểm khi đến gần.</t>
  </si>
  <si>
    <t>Hướng dẫn sơ cứu khi trẻ bị đuối  nước</t>
  </si>
  <si>
    <t>Nhận biết những nơi như hồ ao, bể chứa nước, giếng, bụi rậm là nguy hiểm và nói được mối  nguy hiểm khi đến gần.</t>
  </si>
  <si>
    <t>Xử trí trẻ bị nước xôi tại nhà</t>
  </si>
  <si>
    <t>Nhận biết bàn là, bếp điện, bếp lò đang đun, phích nước nóng là những vật dẻm. Và nói được mối nguy hiểm khi đến gần, không nghịch các vật sắc nhọ</t>
  </si>
  <si>
    <t>Nhận biết một số biểu hiện khi ốm và cách phòng tránh đơn giản</t>
  </si>
  <si>
    <t>Cách xử trí khi trẻ bị co giật tại nhà</t>
  </si>
  <si>
    <t>Sơ cứu vết thương cho trẻ khi bị trầy xước</t>
  </si>
  <si>
    <t>Biết cách sơ cứu thương cho  trẻ bị bị trầy xước</t>
  </si>
  <si>
    <t>Hướng dẫn cách sơ cứu khi trẻ bị bong gân</t>
  </si>
  <si>
    <t>Có khả năng nhận biết một số biểu hiện đặc trưng khi ốm và bước đầu biết cách phòng tránh. Biết nói với người lớn khi bị đau, chảy máu, sốt.</t>
  </si>
  <si>
    <t>Ích lợi và cách sử dụng trang phục phù hợp thời tiết</t>
  </si>
  <si>
    <t>Biết ích lợi và lựa chọn sử dụng trang phục phù hợp thời tiết</t>
  </si>
  <si>
    <t>Một số bệnh liên quan đến ăn uống</t>
  </si>
  <si>
    <t>Hướng dẫn chế độ ăn cho trẻ suy dinh dưỡng</t>
  </si>
  <si>
    <t>Một số lưu ý khi lên thực đơn cho trẻ béo phì</t>
  </si>
  <si>
    <t>Biết một số loại bệnh tật liên quan đến ăn uống (ỉa chảy, sâu răng, suy dinh dưỡng, béo phì,…)</t>
  </si>
  <si>
    <t>Che miệng khi hắt hơi, ho</t>
  </si>
  <si>
    <t>Đi vệ sinh đúng nơi quy định</t>
  </si>
  <si>
    <t>Không khạc nhổ bừa bãi</t>
  </si>
  <si>
    <t>Giữ vệ sinh thân thể</t>
  </si>
  <si>
    <t>Có một số thói quen tốt trong vệ sinh, phòng bệnh</t>
  </si>
  <si>
    <t>Một số cách bảo quản thực phẩm/ thức ăn đơn giản</t>
  </si>
  <si>
    <t xml:space="preserve">Cách bảo quản thực phẩm  hải sản </t>
  </si>
  <si>
    <t>Làm quen một số cách bảo quản thực phẩm/ thức ăn đơn giản.</t>
  </si>
  <si>
    <t>Phân biệt thực phẩm/ thức ăn sạch, an toàn</t>
  </si>
  <si>
    <t>Biết cách phân biệt thực phẩm/ thức ăn sạch, an toàn</t>
  </si>
  <si>
    <t>Phân biệt thức ăn có lợi/ có hại cho sức khỏe con người</t>
  </si>
  <si>
    <t>Biết lựa chọn ăn/không ăn những thức ăn có lợi/có hại cho sức khỏe</t>
  </si>
  <si>
    <t>Không uống nước lã, ăn quà vặt ngoài đường</t>
  </si>
  <si>
    <t>Không kén chọn thức ăn, ăn hết xuất</t>
  </si>
  <si>
    <t>Không kén chọn thức ăn, ăn hết suất</t>
  </si>
  <si>
    <t>Thực hành ăn uống nhai kỹ.  không đùa nghịch, không nói chuyện, biết nhặt cơm vãi</t>
  </si>
  <si>
    <t>Ăn từ tốn, nhai kỹ, không đùa nghịch trong lúc ăn, không vừa nhai vừa nói, biết nhặt cơm rơi vào đĩa</t>
  </si>
  <si>
    <t>Không nói chuyện, biết nhặt cơm vãi</t>
  </si>
  <si>
    <t>Thực  hành khi cô bắc đến lớp</t>
  </si>
  <si>
    <t>Mời khi khách đến lớp</t>
  </si>
  <si>
    <t>Mời khách khi đang ăn cơm</t>
  </si>
  <si>
    <t>Mời cô, mời bạn khi ăn</t>
  </si>
  <si>
    <t>Có một số hành vi văn minh, thói quen tốt trong ăn uống và chủ động thực hiện hàng ngày</t>
  </si>
  <si>
    <t>3. Hành vi và thói quen tốt trong sinh hoạt, giữ gìn sức khỏe</t>
  </si>
  <si>
    <t>Nội quy khu vực vệ sinh</t>
  </si>
  <si>
    <t xml:space="preserve">Biết sử dụng thiết bị vệ sinh đúng cách </t>
  </si>
  <si>
    <t>Cách sử dụng đồ dùng ăn uống</t>
  </si>
  <si>
    <t>Có kỹ năng sử dụng đồ dùng phục vụ ăn uống thành thạo.</t>
  </si>
  <si>
    <t>Giữ vệ sinh cá nhân</t>
  </si>
  <si>
    <t>Ý thức vệ sinh cá nhân</t>
  </si>
  <si>
    <t>Có ý thức giữ đầu tóc, quần áo gọn gàng, sạch sẽ</t>
  </si>
  <si>
    <t>Dạy trẻ cách thay quần áo để vào nơi quy định</t>
  </si>
  <si>
    <t>Thay quần áo và để vào nơi quy định</t>
  </si>
  <si>
    <t>Biết tự thay quần áo khi bị ướt/bẩn và để vào nơi quy định</t>
  </si>
  <si>
    <t>Rèn luyện kỹ năng đánh răng</t>
  </si>
  <si>
    <t>Có kỹ năng đánh răng đúng thao tác. Có thói quen tự đánh răng hàng ngày</t>
  </si>
  <si>
    <t>Rèn luyện kỹ năng lau mặt</t>
  </si>
  <si>
    <t>Có kỹ năng lau mặt đúng thao tác. Có thói quen tự lau mặt</t>
  </si>
  <si>
    <t>Rửa tay bằng xà phòng trươc khi ăn</t>
  </si>
  <si>
    <t xml:space="preserve">Rèn luyện kỹ năng rửa tay bằng xà phòng </t>
  </si>
  <si>
    <t>Có kỹ năng rửa tay bằng xà phòng đúng quy trình. Có thói quen tự rửa tay bằng xà phòng trước khi ăn, sau khi đi vệ sinh và khi tay bẩn</t>
  </si>
  <si>
    <t>2. Tập làm một số việc tự phục vụ trong sinh hoạt</t>
  </si>
  <si>
    <t>Thói quen ăn uống tốt/không tốt</t>
  </si>
  <si>
    <t>thức ăn có lợi/ có hại cho sức khỏe con người</t>
  </si>
  <si>
    <t>Thức ăn có lợi/ có hại cho sức khỏe con người</t>
  </si>
  <si>
    <t>.Cách nấu món cháo tôm rau củ dành cho trẻ thừa cân.</t>
  </si>
  <si>
    <t>Nhân biết các bữa ăn trong ngày và ích lợi của ăn uống đủ lượng, đủ chất.</t>
  </si>
  <si>
    <t>Biết ăn nhiều loại thức ăn, ăn chín uống sôi để khỏe mạnh. Biết lựa chọn ăn/không ăn những thức ăn có lợi/có hại cho sức khỏe</t>
  </si>
  <si>
    <t>Cách bảo quản thực phẩm/ thức ăn đơn giản</t>
  </si>
  <si>
    <t>Biết một số cách bảo quả thực phẩm thức ăn đơn giản</t>
  </si>
  <si>
    <t>Phân biệt thực phẩm sạch an toàn</t>
  </si>
  <si>
    <t>Biết cách phận biệt thực phẩm sạch ăn toàn</t>
  </si>
  <si>
    <t>Tuyên truyền phòng chống bệnh thừa cân béo phì</t>
  </si>
  <si>
    <t>Hướng dẫn làm món trứng hấp rau củ</t>
  </si>
  <si>
    <t>Nguyên nhân vì sao bị ỉa chảy</t>
  </si>
  <si>
    <t>Nhận biết bệnh sâu răng</t>
  </si>
  <si>
    <t>Trẻ biết một số bệnh liên quan đến ăn uống, (ỉa chảy sâu răng, suy dinh dưỡng béo phì.)</t>
  </si>
  <si>
    <t>Biết một số bệnh liên quan đến ăn uống, (ỉa chảy sâu răng, suy dinh dưỡng béo phì.)</t>
  </si>
  <si>
    <t>Ba mẹ chuẩn bị các bữa ăn trong 1 ngày.</t>
  </si>
  <si>
    <t>Cơ câu bữa ăn trong 1 ngày.</t>
  </si>
  <si>
    <t>Trẻ biếtcác món ăn trong 1 bữa</t>
  </si>
  <si>
    <t>Các món ăn trong 1 bữa</t>
  </si>
  <si>
    <t>Giáo dục dinh dưỡng cho trẻ mầm non</t>
  </si>
  <si>
    <t xml:space="preserve"> Biết cơ cấu các bữa ăn trong một ngày, các món ăn trong một bữa</t>
  </si>
  <si>
    <t>Ích lợi của sữa chua với sức khỏe</t>
  </si>
  <si>
    <t>Cách nấu món cháo tôm rau củ dành cho trẻ thừa cân.</t>
  </si>
  <si>
    <t>Dinh dưỡng dành cho bé.</t>
  </si>
  <si>
    <t>Lê chưng táo đỏ giải cảm trị ho tăng cường đề kháng</t>
  </si>
  <si>
    <t>Lựa chon 4 nhóm thực phẩm</t>
  </si>
  <si>
    <t xml:space="preserve">Biết lựa chọn được một số thực phẩm </t>
  </si>
  <si>
    <t>Một số món ăn từ gạo</t>
  </si>
  <si>
    <t>Hướng dẫn trẻ nhận biết nhóm thực phẩm giàu chất bột đường</t>
  </si>
  <si>
    <t>Phối hợp một số loại quả tạo đồ uống cho trẻ</t>
  </si>
  <si>
    <t>Vai trò của chất đạm đối với cơ thể</t>
  </si>
  <si>
    <t>Món ăn tăng cường rau xanh</t>
  </si>
  <si>
    <t>Một số loại hạt dinh dưỡng có lợi cho sức khỏe</t>
  </si>
  <si>
    <t>Một số loại quả tạo đồ uống dinh dưỡng cho trẻ suy dinh dưỡng</t>
  </si>
  <si>
    <t>Biết lựa chọn một sô thực phẩm khi gọi tên nhóm.
Thực phẩm giàu chất đạm
Thực phẩm giàu chất vitamin và muối khoáng.
Thực phẩm giàu chất bột đường.
Thực phẩm giàu chất béo.</t>
  </si>
  <si>
    <t>Biết lựa chọn được một số thực phẩm khi gọi tên nhóm:
- Thực phảm giàu chất đạm
- Thực phẩm giàu vitamin và muối khoáng</t>
  </si>
  <si>
    <t>1. Nhận biết một số món ăn, thực phẩm thông thường và ích lợi của chúng đối với sức khỏe</t>
  </si>
  <si>
    <t>B. Giáo dục dinh dưỡng và sức khỏe</t>
  </si>
  <si>
    <t>Sử dụng một số thiết bị văn phòng phẩm: băng keo 1 mặt, ghim vòng, gim bấm, dập lỗ,…</t>
  </si>
  <si>
    <t>Biết sử dụng đúng cách một số văn phòng phẩm thông thường</t>
  </si>
  <si>
    <t>Ghép và dán các hình vào vị trí cho sẵn</t>
  </si>
  <si>
    <t>Biết ghép và dán được các hình theo mẫu</t>
  </si>
  <si>
    <t>Dạy trẻ xâu - luồn buộc dây</t>
  </si>
  <si>
    <t>Cài - cởi cúc, kéo khóa phec-mơ- tuya</t>
  </si>
  <si>
    <t>Cài - cởi cúc, kéo khóa phéc mơ tuya, xâu - luồn - buộc dây</t>
  </si>
  <si>
    <t>Biết tự mặc - cởi quần áo, xâu dây giày, cài quai dép, kéo khóa (phéc mơ tuya)</t>
  </si>
  <si>
    <t xml:space="preserve">Xây dựng, lắp ráp với 12-15 khối </t>
  </si>
  <si>
    <t>Bẻ nắn, lắp ráp, xếp chồng được 12-15 khối théo mẫu</t>
  </si>
  <si>
    <t>Biết bẻ nán, lắp ráp, xếp chồng được 12-15 khối theo mẫu</t>
  </si>
  <si>
    <t>Cắt, xé được theo đường viền của hình vẽ, đường vòng cung</t>
  </si>
  <si>
    <t>Vẽ hình và sao chép các chữ cái, chữ sốc hủ đề TTH</t>
  </si>
  <si>
    <t>Biết cắt, xé được theo đường viền của hình vẽ, đường vòng cung</t>
  </si>
  <si>
    <t xml:space="preserve">Vẽ hình và sao chép các chữ cái, chữ sốc hủ đề TTH
Vẽ hình và sao chép các chữ cái, chữ sốc hủ đề TTH
</t>
  </si>
  <si>
    <t>Biết vẽ hình và sao chép các chữ cái, chữ số</t>
  </si>
  <si>
    <t>Bé tô màu giỏi</t>
  </si>
  <si>
    <t xml:space="preserve">Tô màu đồ chơi 
Tô màu hình người
Tô màu tranh
</t>
  </si>
  <si>
    <t>Tô màu hình vẽ
Tô màu sỏi 
Tô màu tranh</t>
  </si>
  <si>
    <t>Tô màu kín không chồng ra ngoài</t>
  </si>
  <si>
    <t>Bé chơi đan tết; Buộc, cởi dây</t>
  </si>
  <si>
    <t>Cài, cởi cúc áo</t>
  </si>
  <si>
    <t>Bé chơi lắp ghép</t>
  </si>
  <si>
    <t xml:space="preserve">Bé chơi lắp ghép,
Bé làm đồ chơi 
</t>
  </si>
  <si>
    <t>Thực hiện được các loại cử động bàn tay, ngón tay và cổ tay</t>
  </si>
  <si>
    <t>HĐH: Ngày hội vì sức khỏe</t>
  </si>
  <si>
    <t>Bò qua ống dài 1,5x0,6m, chạy chậm, chạy vượt qua 3 chướng ngại vật</t>
  </si>
  <si>
    <t>Thể hiện nhanh, mạnh, khéo trong thực hiện các bài tập tổng hợp</t>
  </si>
  <si>
    <t>3. Thực hiện và phối hợp được các cử động của bàn tay, ngón tay, phối hợp tay - mắt</t>
  </si>
  <si>
    <t>Nhảy lò cò 5 bước liên tục, đổi chân theo yêu cầu</t>
  </si>
  <si>
    <t>Bền bỉ, dẻo dai và giữ được thăng bằng khi nhảy lò cò được ít nhất 5 bước liên tục, đổi chân theo yêu cầu</t>
  </si>
  <si>
    <t>Nhảy lò cò 5m</t>
  </si>
  <si>
    <t>Bền bỉ, dẻo dai và giữ được thăng bằng khi nhảy lò cò 5m</t>
  </si>
  <si>
    <t>Bật qua vật cản cao 15-20cm</t>
  </si>
  <si>
    <t>Giữ được thăng bằng khi bật qua vật cản cao 15-20cm</t>
  </si>
  <si>
    <t>Bật tách chân, khép chân qua 7 ô liên tục, không dẫm vạch</t>
  </si>
  <si>
    <t>Bật liên tục vào vòng</t>
  </si>
  <si>
    <t>Mạnh dạn, tự tin, dứt khoát khi thực hiện vận động bật liên tục vào 5-7 vòng</t>
  </si>
  <si>
    <t>Bật nhảy từ trên cao xuống (cao 40-45cm)</t>
  </si>
  <si>
    <t>Giữ được thăng bằng khi bật nhảy từ độ cao 40-45cm xuống</t>
  </si>
  <si>
    <t>Bật nhảy từ trên cao xuống (cao 40-45cm</t>
  </si>
  <si>
    <t>Trò chơi: bật xa 40 - 50cm</t>
  </si>
  <si>
    <t>Bật xa 40 - 50cm</t>
  </si>
  <si>
    <t>Giữ được thăng bằng cơ thể khi thực hiện vận động bật xa 40 - 50 cm</t>
  </si>
  <si>
    <t>đi, dập và bặt bóng nảy</t>
  </si>
  <si>
    <t>Biết đi, dập và bặt bóng nảy</t>
  </si>
  <si>
    <t>* Vận động: bật, nhảy</t>
  </si>
  <si>
    <t>Giữ bóng bằng 2 chân, 2 cẳng tay kết hợp đi tiến về phía trước 2m</t>
  </si>
  <si>
    <t>Biết dùng một số bộ phận cơ thể để giữ bóng</t>
  </si>
  <si>
    <t>Chuyền bóng bằng 2 tay qua đầu, ra sau lưng hoặc ra phía trước; qua đầu, qua chân</t>
  </si>
  <si>
    <t>Tập trung, khéo léo thực hiện vận động chuyền bóng bằng 2 tay qua đầu, ra sau lưng hoặc ra phía trước; qua đầu, qua chân</t>
  </si>
  <si>
    <t>Ném được trúng đích ngang ở khoảng cách xa 1,5 - 2m, đường kính 40cm bằng 1 tay/ 2 tay</t>
  </si>
  <si>
    <t xml:space="preserve">Ném trúng đích đứng ở khoảng cách xa 1,5m - 2m, cao 1,5m - 2m, đường kính 40cm bằng 1 tay/ 2 tay </t>
  </si>
  <si>
    <t>Ném được trúng đích đứng cao 1,5m ở khoảng cách xa 2m, đường kính 40cm bằng 1 tay/ 2 tay</t>
  </si>
  <si>
    <t>Ném và bắt bóng với người đối diện bằng 2 tay (khoảng cách xa 4m)</t>
  </si>
  <si>
    <t>Biết ném và bắt bóng với người đối diện (khoảng cách xa 4m)</t>
  </si>
  <si>
    <t>Ném xa bằng 2 tay</t>
  </si>
  <si>
    <t xml:space="preserve">Ném xa bằng 2 tay </t>
  </si>
  <si>
    <t xml:space="preserve">Ném xa bằng 2 tay. </t>
  </si>
  <si>
    <t xml:space="preserve">Biết ném xa bằng 2 tay đúng kỹ thuật </t>
  </si>
  <si>
    <t xml:space="preserve">Ném xa bằng 1 tay </t>
  </si>
  <si>
    <t xml:space="preserve">Ném xa bằng 1 tay đúng kỹ thuật </t>
  </si>
  <si>
    <t xml:space="preserve">Biết ném xa bằng 1 tay đúng kỹ thuật </t>
  </si>
  <si>
    <t>Đi, đập và bắt bóng nẩy 4-5 lần liên tục.</t>
  </si>
  <si>
    <t>Nhanh nhẹn, khéo léo vừa đi vừa đập bắt bóng nẩy từ 4-5 lần liên tiếp</t>
  </si>
  <si>
    <t>* Vận động: tung, ném, bắt</t>
  </si>
  <si>
    <t>Trèo lên, xuống 7 gióng thang ở độ cao 1,5m</t>
  </si>
  <si>
    <t>Mạnh dạn, tự tin, nhanh nhẹn, khéo léo trèo lên xuống 7 gióng thang liên tục ở độ cao 1,5 m so với mặt đất</t>
  </si>
  <si>
    <t>Trườn kết hợp trèo qua ghế dài 1,5m x 30cm"</t>
  </si>
  <si>
    <t>Trườn kết hợp trèo qua ghế dài 1,5m x 30cm</t>
  </si>
  <si>
    <t>Biết phối hợp tay chân nhịp nhàng, khéo léo trườn kết hợp trèo qua ghế dài 1,5m x 30cm đúng kỹ thuật</t>
  </si>
  <si>
    <t xml:space="preserve"> "Bò chui qua ống dài 1,5 x 0,6m"</t>
  </si>
  <si>
    <t>Bò chui qua ống dài 1,5 x 0,6m</t>
  </si>
  <si>
    <t>Mạnh dạn, nhanh nhẹn, khéo léo khi bò chui qua ống dài 1,5 x 0,6m liên tục,</t>
  </si>
  <si>
    <t xml:space="preserve"> "Bò trong đường zic zăc qua 7 điểm, mỗi điểm cách nhau 1,5m"</t>
  </si>
  <si>
    <t>Bò trong đường zic zăc qua 7 điểm, mỗi điểm cách nhau 1,5m</t>
  </si>
  <si>
    <t>Thể hiện sự dẻo dai, khả năng phối hợp nhịp nhàng, khéo léo khi thực hiện vận động bò trong đường zic zăc (có 7 điểm zic zắc, mỗi điểm cách nhau 1,5m) đúng yêu cầu</t>
  </si>
  <si>
    <r>
      <t xml:space="preserve"> </t>
    </r>
    <r>
      <rPr>
        <b/>
        <sz val="11"/>
        <color rgb="FFFF0000"/>
        <rFont val="Times New Roman"/>
        <family val="1"/>
      </rPr>
      <t>"Bò bằng bàn tay và bàn chân giữa 2 đường kẻ rộng 40cm, dài 4-5m"</t>
    </r>
  </si>
  <si>
    <t>Bò bằng bàn tay và bàn chân giữa 2 đường kẻ rộng 40cm, dài 4-5m</t>
  </si>
  <si>
    <t>Thể hiện sự dẻo dai, khả năng phối hợp nhịp nhàng, khéo léo khi thực hiện vận động bò bằng bàn tay và bàn chân giữa 2 đường kẻ rộng 40cm, dài 4-5m không chệch ra ngoài</t>
  </si>
  <si>
    <t>* Vận động: bò, trườn, trèo</t>
  </si>
  <si>
    <t>Chạy và vượt qua 2-3 chướng ngại vật"</t>
  </si>
  <si>
    <t>Chạy và vượt qua 2-3 chướng ngại vật</t>
  </si>
  <si>
    <t>Nhanh nhẹn, dẻo dai, khéo léo khi phối hợp thực hiện vận động chạy và vượt qua 2-3 chướng ngại vật</t>
  </si>
  <si>
    <t>Trò chơi "Ai chạy giỏi"</t>
  </si>
  <si>
    <t>Chạy liên tục 150m không hạn chế thời gian</t>
  </si>
  <si>
    <t>Bền bỉ, dẻo dai, duy trì tốc độ chạy liên tục 150m không hạn chế thời gian</t>
  </si>
  <si>
    <t>Chạy chậm 100 - 120m</t>
  </si>
  <si>
    <t>Bền bỉ, dẻo dai, duy trì được vận động chạy chậm 100 - 120m</t>
  </si>
  <si>
    <t>Chạy 18m liên tục theo hướng thẳng trong 5-7 giây</t>
  </si>
  <si>
    <t>Chạy được 18m liên tục theo hướng thẳng trong 5-7 giây</t>
  </si>
  <si>
    <t>Trò chơi "Ai chạy đúng hướng"</t>
  </si>
  <si>
    <t>Chạy thay đổi hướng vận động theo đúng hiệu lệnh
( Đổi hướng ít nhất 3 lần)</t>
  </si>
  <si>
    <t>Kiểm soát được vận động chạy thay đổi hướng  vận động theo đúng hiệu lệnh (đổi hướng  ít nhất 3 lần )</t>
  </si>
  <si>
    <t>Chạy thay đổi tốc độ ít nhất 3 lần theo đúng hiệu lệnh</t>
  </si>
  <si>
    <t>Kiểm soát được vận động chạy thay đổi tốc độ ít nhất 3 lần theo đúng hiệu lệnh</t>
  </si>
  <si>
    <t>* Vận động: chạy</t>
  </si>
  <si>
    <t>Tập làm chú bộ đội</t>
  </si>
  <si>
    <t>Đi theo đội hình, đội ngũ, đi đều bước</t>
  </si>
  <si>
    <t>Mạnh mẽ, khéo léo, phối hợp nhịp nhàng khi đi theo đội hình, đội ngũ và đi đều bước</t>
  </si>
  <si>
    <r>
      <t>"</t>
    </r>
    <r>
      <rPr>
        <sz val="11"/>
        <color rgb="FFFF0000"/>
        <rFont val="Times New Roman"/>
        <family val="1"/>
      </rPr>
      <t>Đi thăng bằng trên ghế thể dục (2m x 0,25m x 0,35m) đầu đội túi cát"</t>
    </r>
  </si>
  <si>
    <t>Đi thăng bằng trên ghế thể dục (2m x 0,25m x 0,35m) đầu đội túi cát</t>
  </si>
  <si>
    <t>Giữ được thăng bằng cơ thể, không làm rơi vật đang đội trên đầu khi đi trên ghế thể dục</t>
  </si>
  <si>
    <t>Đi thay đổi hướng theo hiệu lệnh</t>
  </si>
  <si>
    <t xml:space="preserve">Kiểm soát được vận động, phản xạ nhanh khi đi thay đổi hướng vận động ít nhất 3 lần theo đúng hiệu lệnh </t>
  </si>
  <si>
    <t xml:space="preserve"> Đi thay đổi tốc độ theo hiệu lệnh"</t>
  </si>
  <si>
    <t>Đi thay đổi tốc độ theo hiệu lệnh</t>
  </si>
  <si>
    <t>Kiểm soát được vận động, phản xạ nhanh khi đi thay đổi tốc độ theo hiệu lệnh 4-5 lần</t>
  </si>
  <si>
    <t>Đi nối bàn chân tiến, lùi"</t>
  </si>
  <si>
    <t>Đi nối bàn chân tiến, lùi</t>
  </si>
  <si>
    <t>Giữ được thăng bằng cơ thể, nhịp nhàng, khéo léo khi thực hiện vận động đi nối bàn chân tiến, lùi</t>
  </si>
  <si>
    <r>
      <t xml:space="preserve"> </t>
    </r>
    <r>
      <rPr>
        <sz val="11"/>
        <color theme="2" tint="-0.89999084444715716"/>
        <rFont val="Times New Roman"/>
        <family val="1"/>
      </rPr>
      <t>"Đi trên ván kê dốc (dài 2,5m, rộng 0,3m, một đầu kê cao 0,3m)"</t>
    </r>
  </si>
  <si>
    <t>Đi trên ván kê dốc (dài 2,5m, rộng 0,3m, một đầu kê cao 0,3m)</t>
  </si>
  <si>
    <t>Giữ được thăng bằng cơ thể khi thực hiện vận động đi lên, xuống trên ván dốc dài 2,5m, rộng 0,3m, một đầu kê cao 0,3m</t>
  </si>
  <si>
    <r>
      <t xml:space="preserve"> </t>
    </r>
    <r>
      <rPr>
        <b/>
        <sz val="11"/>
        <color rgb="FFFF0000"/>
        <rFont val="Times New Roman"/>
        <family val="1"/>
      </rPr>
      <t>"Đi trên dây"</t>
    </r>
  </si>
  <si>
    <t xml:space="preserve">Đi trên dây ma </t>
  </si>
  <si>
    <t>Đi trên dây ( dây đặt trên sàn) , đi trên ván dốc</t>
  </si>
  <si>
    <t>Giữ được thăng bằng cơ thể khi thực hiện vận động đi trên dây dài 3-4m đặt trên sàn</t>
  </si>
  <si>
    <t>Đi bằng mép ngoài bàn chân"</t>
  </si>
  <si>
    <t>Đi bằng mép ngoài bàn chân</t>
  </si>
  <si>
    <t>Giữ được thăng bằng cơ thể khi thực hiện vận động đi bằng mép ngoài bàn chân, đi khuỵu gối.</t>
  </si>
  <si>
    <t>Đứng một chân, giữ thẳng người trong 10 giây</t>
  </si>
  <si>
    <t>Đứng một chân và giữ thăng bằng trong 10 giây</t>
  </si>
  <si>
    <t>TDS</t>
  </si>
  <si>
    <t>ĐT1: Co duỗi từng tay kết hợp kiễng chân
ĐT2: Đưa nâng cao chân gập gối
ĐT3: Nghiêng người sang 2 bên
ĐT4: Bật chụm tách chân</t>
  </si>
  <si>
    <t>ĐT1: Hai tay xoay tròn trước ngực đưa lên cao
ĐT2: Đưa nâng cao chân gập gối
ĐT3: Ngủa người ra sau kết hợp tay giơ lên cao
ĐT4: Bật tiến về phía trước</t>
  </si>
  <si>
    <t>- ĐT1: Đưa 2 tay ra trước, sang ngang
- ĐT2: Ngồi khuỵu gối
- ĐT3: Đứng quay người sang 2 bên
- ĐT4: Bật chụm tách chân</t>
  </si>
  <si>
    <t xml:space="preserve">ĐT1: Đánh chéo 2 tay ra phía trước, sau.
ĐT2: Nghiêng người sang 2 bên, kết hợp tay chống hông. 
ĐT3: Ngồi khụy gối.
ĐT4: Bật tiến về phía trước
</t>
  </si>
  <si>
    <t xml:space="preserve">*Hô hấp: Làm gà gáy
-ĐT1: Đưa tay ra trước, lên cao, sang ngang
-ĐT2: Đưa chân ra trước, sang ngang, về sau
-ĐT3: Nghiêng người sang 2 bên kết hợp tay lên cao
-ĐT4: Bật chụm tách chân
</t>
  </si>
  <si>
    <t>-Hô hấp: Hít vào thở ra
-ĐT1: Đưa tay ra trước, lên cao kết hợp vẫy cổ tay
-ĐT2: Ngồi khuỵu gối
-ĐT3: Đứng quay người sang trái, sang phải, chân bước sang trái, sang phải
-ĐT4: Bật chụm tách chân</t>
  </si>
  <si>
    <t>- Hô hấp: Làm còi tàu kêu
- ĐT 1: Co duỗi từng tay kết hợp kiễng chân
- ĐT 2: Cúi gập người về trước
- ĐT 3: Đưa chân ra trước, sang ngang, về sau
- ĐT 4: Bật chụm tách chân</t>
  </si>
  <si>
    <t>*Hô hấp: Thổi nơ 
ĐT1: Đưa tay lên cao, ra phía trước, sang ngang ĐT2: Đưa nâng cao chân gập gối
ĐT3: Quay người sang 2 bên
ĐT4: Bật chụm tách chân
*TCVĐ: Lộn cầu vồng
* Hồi tĩnh: Đi lại nhẹ nhàng</t>
  </si>
  <si>
    <t xml:space="preserve">Hô hấp: Thổi nơ
+ĐT1: Hai tay ra trước, lên cao
+ ĐT2: Cúi gập người về phía trước tay chạm mũi chân
+ ĐT 3: Chân ra trước lên cao
+ ĐT4: Bật tiến về phía trước </t>
  </si>
  <si>
    <t>Hô hấp: Thổi nơ
-ĐT 1: 2 tay đánh chéo ra trước, ra sau
-ĐT 2: Cúi gập người về phía trước
-ĐT 3: Ngồi khuỵu gối
-ĐT 4: Bật chụm tách chân</t>
  </si>
  <si>
    <t>Tập kết hợp 5 động tác cơ bản trong bài tập thể dục</t>
  </si>
  <si>
    <t xml:space="preserve"> Thực hiện đúng kỹ thuật và thuần thực các động tác trong bài tập thể dục, theo hiệu lệnh, nhịp bản nhạc, bài hát. Bắt đầu kết thúc động tác đúng nhịp.</t>
  </si>
  <si>
    <t>1. Thực hiện các động tác phát triển các nhóm cơ và hô hấp</t>
  </si>
  <si>
    <t>A. Phát triển vận động</t>
  </si>
  <si>
    <t>I. LĨNH VỰC GIÁO DỤC PHÁT TRIỂN THỂ CHẤT</t>
  </si>
  <si>
    <t>%</t>
  </si>
  <si>
    <t>SL</t>
  </si>
  <si>
    <t>Đồ dùng học sinh lớp 1</t>
  </si>
  <si>
    <t>Trường tiểu học</t>
  </si>
  <si>
    <t>Biển đảo</t>
  </si>
  <si>
    <t>Thủ đô- Bác Hồ</t>
  </si>
  <si>
    <t>Hải Phòng quê em</t>
  </si>
  <si>
    <t>Hiện tượng tự nhiên</t>
  </si>
  <si>
    <t>Nước</t>
  </si>
  <si>
    <t>Giờ trái đất 60+</t>
  </si>
  <si>
    <t>Bảo vệ nguồn nước bạn nhé</t>
  </si>
  <si>
    <t>Chăm sóc và bảo vệ cây xanh</t>
  </si>
  <si>
    <t>Một số luật lệ giao thông</t>
  </si>
  <si>
    <t>Phương tiện giao thông</t>
  </si>
  <si>
    <t>Mùa xuân</t>
  </si>
  <si>
    <t>Bé vui đón tết</t>
  </si>
  <si>
    <t>Một số cây lương thực</t>
  </si>
  <si>
    <t>Một số loại quả</t>
  </si>
  <si>
    <t>Một số loại Rau</t>
  </si>
  <si>
    <t>Một số loại hoa</t>
  </si>
  <si>
    <t>Một số loại cây</t>
  </si>
  <si>
    <t>Các chú bộ đội</t>
  </si>
  <si>
    <t>Nghè xây đựng</t>
  </si>
  <si>
    <t>Nghề nông</t>
  </si>
  <si>
    <t>Nghề lao công</t>
  </si>
  <si>
    <t>Nghề giáo</t>
  </si>
  <si>
    <t>Họ hàng nhà bé</t>
  </si>
  <si>
    <t>Đồ dùng gia đình</t>
  </si>
  <si>
    <t>Ngôi nhà của bé</t>
  </si>
  <si>
    <t>Bé cần gì để lớn lên</t>
  </si>
  <si>
    <t>Cơ thể của bé</t>
  </si>
  <si>
    <t>Trường mầm non</t>
  </si>
  <si>
    <t>Lớp học của bé</t>
  </si>
  <si>
    <t>Tết Tung thu</t>
  </si>
  <si>
    <t>09/05 20/05</t>
  </si>
  <si>
    <t>18/04 06/05</t>
  </si>
  <si>
    <t>14/4          1/4</t>
  </si>
  <si>
    <t>21/2- 18/3</t>
  </si>
  <si>
    <t>21/3
01/4</t>
  </si>
  <si>
    <t>24/01 18/02</t>
  </si>
  <si>
    <t>20/12
21/ 01</t>
  </si>
  <si>
    <t>15/11 17/12</t>
  </si>
  <si>
    <t>18/10
12/11</t>
  </si>
  <si>
    <t>04/10 15/10</t>
  </si>
  <si>
    <t>13/9 
01/10</t>
  </si>
  <si>
    <t>Nguồn</t>
  </si>
  <si>
    <t xml:space="preserve"> </t>
  </si>
  <si>
    <t>Nguyễn Tú Vy</t>
  </si>
  <si>
    <t>Phạm Minh Tuấn</t>
  </si>
  <si>
    <t>Nguyễn Anh Tuán</t>
  </si>
  <si>
    <t>Nguyễn Thanh Thư</t>
  </si>
  <si>
    <t>Nguyễn Trần Minh Thư</t>
  </si>
  <si>
    <t>Nguyễn Đình Quang</t>
  </si>
  <si>
    <t>Vũ Ngọc Mai Phương</t>
  </si>
  <si>
    <t>Đào Lan Phương</t>
  </si>
  <si>
    <t>Phạm Bách Phúc</t>
  </si>
  <si>
    <t>Cao Hải Phong</t>
  </si>
  <si>
    <t>Nguyễn Diệp Nhi</t>
  </si>
  <si>
    <t>Nguyễn Quỳnh Nhi</t>
  </si>
  <si>
    <t>Thái Lộc Nguyên</t>
  </si>
  <si>
    <t>Nguyễn Bảo Ngọc</t>
  </si>
  <si>
    <t>Vũ Hoàng Nam</t>
  </si>
  <si>
    <t>Nguyễn Hải Nam</t>
  </si>
  <si>
    <t>Phạm Trần Khánh My</t>
  </si>
  <si>
    <t>Nguyễn Phúc Minh</t>
  </si>
  <si>
    <t>Trần Diệu Linh</t>
  </si>
  <si>
    <t>Phạm Tùng Lâm</t>
  </si>
  <si>
    <t>Nguyễn Thiên Lam</t>
  </si>
  <si>
    <t>Trần Tuấn Kiệt</t>
  </si>
  <si>
    <t>Trương Anh Khoa</t>
  </si>
  <si>
    <t>Hoàng Anh Khoa</t>
  </si>
  <si>
    <t>Nguyễn Việt An Huy</t>
  </si>
  <si>
    <t>Phạm Văn Huy Hoàng</t>
  </si>
  <si>
    <t>Trương Tiến Dương</t>
  </si>
  <si>
    <t>Đào Minh Dương</t>
  </si>
  <si>
    <t>Trần Bá Dũng</t>
  </si>
  <si>
    <t>Nguyễn Ngọc Diệp</t>
  </si>
  <si>
    <t>Nguyễn Tiến Đại</t>
  </si>
  <si>
    <t>Phạm Mạnh Công</t>
  </si>
  <si>
    <t>Phan Minh Châu</t>
  </si>
  <si>
    <t>Bùi Thị Minh Châu</t>
  </si>
  <si>
    <t>Trần Mạnh Gia Bảo</t>
  </si>
  <si>
    <t>Nguyễn Ngọc Anh</t>
  </si>
  <si>
    <t>Phạm trang Anh</t>
  </si>
  <si>
    <t>Hoàng Hà Anh</t>
  </si>
  <si>
    <t>Phạm Hoài An</t>
  </si>
  <si>
    <t>Nguyễn Khánh An</t>
  </si>
  <si>
    <t>Nguyễn Vũ Bảo An</t>
  </si>
  <si>
    <t>Nhánh 2</t>
  </si>
  <si>
    <t>Nhánh 1</t>
  </si>
  <si>
    <t>Nhánh 3</t>
  </si>
  <si>
    <t>Nhánh 5</t>
  </si>
  <si>
    <t>Nhánh 4</t>
  </si>
  <si>
    <t>Nhánh3</t>
  </si>
  <si>
    <t>Nhánh2</t>
  </si>
  <si>
    <t>Nhanh 1</t>
  </si>
  <si>
    <t>2</t>
  </si>
  <si>
    <t>3</t>
  </si>
  <si>
    <t>5</t>
  </si>
  <si>
    <t>4</t>
  </si>
  <si>
    <t>Đánh giá chung</t>
  </si>
  <si>
    <t>Kết quả tổng hợp cả lớp</t>
  </si>
  <si>
    <t>Kết quả đánh giá từng cá nhân trẻ</t>
  </si>
  <si>
    <t>CHỦ ĐỀ: 
"TTH"</t>
  </si>
  <si>
    <t>CHỦ ĐỀ: 
"QUÊ HƯƠNG"</t>
  </si>
  <si>
    <t>CHỦ ĐỀ: 
"HTTN"</t>
  </si>
  <si>
    <t>CHỦ ĐỀ
GIAO THÔNG</t>
  </si>
  <si>
    <t>CHỦ ĐỀ: TẾT MX</t>
  </si>
  <si>
    <t>CHỦ ĐỀ: 
THẾ GIỚI THỰC VẬT</t>
  </si>
  <si>
    <t>CHỦ ĐỀ: 
"NGHỀ NGHIỆP</t>
  </si>
  <si>
    <t>CHỦ ĐỀ: 
"GIA ĐÌNH BÉ YÊU"</t>
  </si>
  <si>
    <t>CHỦ ĐỀ: 
"BẢN THÂN"</t>
  </si>
  <si>
    <t>CHỦ ĐỀ: 
"TRƯỜNG MN"</t>
  </si>
  <si>
    <t>Cộng</t>
  </si>
  <si>
    <t>DỰ KIẾN PHÂN PHỐI VÀO CHỦ ĐỀ/THÁNG</t>
  </si>
  <si>
    <t>Mục tiêu nội dung cốt lõi</t>
  </si>
  <si>
    <t>Phân bổ theo thực tế của nhà trường</t>
  </si>
  <si>
    <t>Phân bổ nguyên bản
 theo sách chương trình GDMN</t>
  </si>
  <si>
    <t>Thuộc lĩnh vực</t>
  </si>
  <si>
    <t>Địa điểm tổ chức</t>
  </si>
  <si>
    <t>Chủ đề</t>
  </si>
  <si>
    <t>Mạng hoạt động chủ đề</t>
  </si>
  <si>
    <t xml:space="preserve">Mạng nội dung chủ đề </t>
  </si>
  <si>
    <t>TT</t>
  </si>
  <si>
    <t xml:space="preserve">   </t>
  </si>
  <si>
    <t>Phạm vi thực hiện</t>
  </si>
  <si>
    <t>Tổ</t>
  </si>
  <si>
    <t>Lớp</t>
  </si>
  <si>
    <t xml:space="preserve">Bé chơi đan tết
Bé chơi lắp ghép,
Cài, cởi cúc áo 
Buộc, cởi dây
</t>
  </si>
  <si>
    <t>6. Định hướng không gian và định hướng thời gian</t>
  </si>
  <si>
    <t>Tạo cơ hội cho trẻ trải nghiệm, tiếp thu kiến thức, kỹ năng thực tế để tạo ra sản phẩm có ý nghĩa</t>
  </si>
  <si>
    <t>Nội dung chủ đề</t>
  </si>
  <si>
    <t>VI. HOẠT ĐỘNG STEAM</t>
  </si>
  <si>
    <t>Làm túi giấy</t>
  </si>
  <si>
    <t>Làm vườn cây tự tưới thẳng đứng</t>
  </si>
  <si>
    <t>Làm máy lọc nước diệu kì</t>
  </si>
  <si>
    <t>Làm mô hình tua bin tạo năng lượng gió</t>
  </si>
  <si>
    <t>CHỦ ĐỀ : Bảo vệ môi trường</t>
  </si>
  <si>
    <t>I. MỤC TIÊU - NỘI DUNG - HOẠT ĐỘNG GIÁO DỤC CHỦ ĐỀ</t>
  </si>
  <si>
    <t>Nghe bài hát, bản nhạc về chủ đề : Bé bảo vệ môi trường, vè môi trường, Trái đất này là của chúng mình</t>
  </si>
  <si>
    <t>Biết được ảnh hưởng của thời tiết đến sinh hoạt của con người và sự thay đổi của con vật, cây cối theo mùa</t>
  </si>
  <si>
    <t>Trò chuyện vê cây thay lá theo mùa</t>
  </si>
  <si>
    <t>Trò chuyện về những điều bé không thích</t>
  </si>
  <si>
    <t>Treo khẩu hiệu tuyên truyền "Tắt đèn, bật tương lai", "Giờ trái đất 60+", " Tắt đèn bạn nhé"</t>
  </si>
  <si>
    <t xml:space="preserve">                                        '+Hoạt động steam</t>
  </si>
  <si>
    <r>
      <t xml:space="preserve"> </t>
    </r>
    <r>
      <rPr>
        <b/>
        <sz val="12"/>
        <rFont val="Times New Roman"/>
        <family val="1"/>
      </rPr>
      <t>HĐH: Trèo lên, xuống 7 gióng thang ở độ cao 1,5m"</t>
    </r>
  </si>
  <si>
    <t>HĐH: Ném được trúng đích ngang ở khoảng cách xa 1,5 - 2m, đường kính 40cm bằng 1 tay/ 2 tay</t>
  </si>
  <si>
    <t xml:space="preserve">Vẽ hình và sao chép các chữ cái, chữ sốc Chủ đề 
</t>
  </si>
  <si>
    <t>Giữ vệ sinh trường, lớp</t>
  </si>
  <si>
    <t>Biết mỗi loại thực phẩm có nhiều dạng chế biến và cách ăn khác nhau. Biết được ích lợi của các nhóm thực phẩm</t>
  </si>
  <si>
    <t>Biết cách chế biến và ích lợi của các nhóm thực phẩm</t>
  </si>
  <si>
    <t>Trò chuyện về món ăn đảm bảo sức khỏe, vệ sinh cho bé</t>
  </si>
  <si>
    <t>Giữ vệ sinh thân thể
Giữ vệ sinh trường lớp sạch sẽ.</t>
  </si>
  <si>
    <t>Rèn luyện một số thói quen tốt trong vệ sinh, phòng bệnh.</t>
  </si>
  <si>
    <t>Không ăn kẹo vào tối.
Ăn chín uống sôi.Hạn chế ăn các món ăn nhanh, chế biến sẵn, không ăn quà vặt.</t>
  </si>
  <si>
    <t>Tuyên truyền một số cách bảo quản thực phẩm, đảm bảo dinh dưỡng cho bé.</t>
  </si>
  <si>
    <t>HĐH: Kể chuyện sáng tạo với những dồ dùng đựng nước.</t>
  </si>
  <si>
    <t>HĐH: Liên hoan văn nghệ hưởng ứng giờ trái đất</t>
  </si>
  <si>
    <t>Nhánh  2</t>
  </si>
  <si>
    <t>Trẻ đặt tên cho sản phẩm tạo hình của mình</t>
  </si>
  <si>
    <t>Xây dựng công viên xanh</t>
  </si>
  <si>
    <t>Góc xây dựng: Xây dựng khu vực sản xuất năng lượng sach                     
- Trẻ xây dựng tường bao, lắp ráp nhà, lắp ráp tua bin cánh quạt…</t>
  </si>
  <si>
    <t>Góc xây dựng: Xây dựng nhà máy xử lý nước thải
 - Trẻ lắp ghép nhà, mua bán máy lọc nước, lắp ghép cây…</t>
  </si>
  <si>
    <r>
      <rPr>
        <b/>
        <sz val="11"/>
        <rFont val="Times New Roman"/>
        <family val="1"/>
      </rPr>
      <t>Góc phân vai</t>
    </r>
    <r>
      <rPr>
        <sz val="11"/>
        <rFont val="Times New Roman"/>
        <family val="1"/>
      </rPr>
      <t>: Chế biến các món ăn từ nguồn rau, củ, quả sạch đảm bảo tiêu chuẩn Vietgat</t>
    </r>
  </si>
  <si>
    <t>Góc bán hàng:  Gian hàng bách hóa xanh
- Bán các loại thực phẩm sạch tôm cua, cá..., bao bì thân thiện với môi trường</t>
  </si>
  <si>
    <t>Góc bán hàng: Siêu thị điện máy xanh
- Bán các loại điện máy, linh kiện lắp ráp máy lọc nước, các thiết bị vệ sinh môi trường</t>
  </si>
  <si>
    <t xml:space="preserve">Tai ai tinh                            Nghe âm thanh đoán tên nhạc                                     </t>
  </si>
  <si>
    <t>Kể được tên và hoạt động nổi bật của một số hoạt động xã hội</t>
  </si>
  <si>
    <t>Tên gọi và hoạt động nổi bật của một số hoạt động</t>
  </si>
  <si>
    <t>Không khạc nhổ bừa bãi ;Ho lấy tay che miệng.
Không xả rác bừa bãi, hạn chế sử dụng túi nilon.
Không vẽ bậy lên tường.</t>
  </si>
  <si>
    <t>Biết được tác dụng của hành vi bảo vệ môi trường đối với đời sông con người</t>
  </si>
  <si>
    <t>Nói được các hành vi bảo vệ môi trường và nêu được tác dụng của nó</t>
  </si>
  <si>
    <t>Bé thu gom và phân loại rác sân trường</t>
  </si>
  <si>
    <t>HĐH: Đo độ dài một vật bằng các đơn vị đo khác nhau</t>
  </si>
  <si>
    <t>HĐH: VĐMH " Điều đó tùy thuộc vào hành động của bạn"</t>
  </si>
  <si>
    <t>Góc xây dựng: Xây công viên xanh - Lắp ghép hàng rào, cổng…
- Trồng cây giống, hoa
- Lắp đặt hệ thống lọc rác thông minh</t>
  </si>
  <si>
    <t>+ Chạy tiếp cờ; Ai chạy nhanh hơn;  Nhảy vào nhảy ra;</t>
  </si>
  <si>
    <t>Đồng dao "Rác kìa", "Rừng cây chặt trụi"</t>
  </si>
  <si>
    <t xml:space="preserve">Góc học tập:                  
- Nối hành vi đúng sai về bảo vệ môi trường               -Đi về đúng nhà...     </t>
  </si>
  <si>
    <t xml:space="preserve">Góc học tập:                  
-Đi về đúng nhà.                  - Ghép hình  </t>
  </si>
  <si>
    <t xml:space="preserve">Góc học tập:                  
-Đi về đúng nhà.                  - Nối nguyên nhân gây ô nhiễm nguồn nước… </t>
  </si>
  <si>
    <t xml:space="preserve">    Góc học tập:                  
-Đi về đúng nhà.               -Loại bỏ đối tượng không cùng loại.             </t>
  </si>
  <si>
    <t xml:space="preserve">Truyện: Cuộc đời của túi nilon
</t>
  </si>
  <si>
    <t>Thay đổi truyện: Chiếc thùng rác biết nói</t>
  </si>
  <si>
    <t xml:space="preserve">Nghe truyện: Hành trình của chiếc vỏ chai                                     </t>
  </si>
  <si>
    <t>Các nguồn ánh sáng, sự cần thiết và cách sử dụng tiết kiệm, hiệu quả</t>
  </si>
  <si>
    <t>Trò chuyện: Các nguồn ánh sáng, sự cần thiết và cách sử dụng tiết kiệm, hiệu quả</t>
  </si>
  <si>
    <t>Quan sát  bật, tắt bóng điện khi cần thiết</t>
  </si>
  <si>
    <t>Ghi chú  về sự điều chỉnh của lớp/
trường</t>
  </si>
  <si>
    <t>Bài 2: Tập kết hợp            Nhánh 1 với nơ tay và bài hát " Không xả rác"               Nhánh 2 với gậy gỗ và bài hát "Em yêu cây xanh "       Nhánh 3 với vòng và bài hát    " Giọt  mưa và em bé"   Nhánh 4 với bóng và bài hát   "Em yêu màu xanh"                  ĐT1: Hai tay ra trước lên cao hoặc vẫy sang ngang
ĐT2: Đưa nâng cao chân gập gối
ĐT3: Cúi gập người về phía trước
ĐT4: Bật chụm tách chân   TC: Dân vũ" Chiến binh xanh"</t>
  </si>
  <si>
    <t>Nhặt lá sân trường xếp hình theo ý thích.</t>
  </si>
  <si>
    <t xml:space="preserve">- Lắng nghe âm thanh ô nhiễm tiếng ồn </t>
  </si>
  <si>
    <t>Vẽ phấn sân trường (Vẽ cây xanh</t>
  </si>
  <si>
    <t>Hoạt động steam làm vườn cây tự tưới thẳng đứng</t>
  </si>
  <si>
    <t>Hoạt động steam máy lọc nước diệu kì</t>
  </si>
  <si>
    <r>
      <t xml:space="preserve">Hoạt động dự án steam  làm mô hình </t>
    </r>
    <r>
      <rPr>
        <b/>
        <sz val="12"/>
        <color rgb="FFFF0000"/>
        <rFont val="Times New Roman"/>
        <family val="1"/>
      </rPr>
      <t>t</t>
    </r>
    <r>
      <rPr>
        <b/>
        <i/>
        <sz val="12"/>
        <color rgb="FFFF0000"/>
        <rFont val="Times New Roman"/>
        <family val="1"/>
      </rPr>
      <t>ua bin tạo năng lượng gió</t>
    </r>
  </si>
  <si>
    <t>Biết một số thói quen ăn uống tốt (ăn chậm, nhai kỹ, ăn chín uống sôi.Hạn chế ăn các món ăn nhanh, chế biến sẵn, không ăn quà vặt )</t>
  </si>
  <si>
    <t>Đánh răng sau khi ăn giữ vệ sinh răng miệng hàng ngày</t>
  </si>
  <si>
    <t xml:space="preserve">Sử dụng thiết bị vệ sinh đúng cách </t>
  </si>
  <si>
    <t>Sử dụng thiết bị vệ sinh phù hợp với giới tính
Cất đồ dùng đúng nơi quy định.</t>
  </si>
  <si>
    <t>Thực hiện mời cô và các bạn trước khi ăn</t>
  </si>
  <si>
    <t>Sát khuẩn tay, đeo khẩu trang</t>
  </si>
  <si>
    <t>Ghép hình, đan tết</t>
  </si>
  <si>
    <t>Xâu luồn buộc dây</t>
  </si>
  <si>
    <t>Sao chép các chữ cái g,y, p,q Các chữ số 1-10</t>
  </si>
  <si>
    <t>Góc xây dựng: Xây trường mầm non thân thiện                       - Lắp ghép nhà, cây xanh, cây hoa, hàng rào...                             - Lắp ráp thùng rác thông minh…</t>
  </si>
  <si>
    <t>Khối</t>
  </si>
  <si>
    <t xml:space="preserve">Hát nghe bài: Trái đất này là của chúng mình                                                                                                                                                                                                              
                                                                  </t>
  </si>
  <si>
    <t xml:space="preserve"> Hát bài hát: Bé quét lá, Em yêu cây xanh.                                             </t>
  </si>
  <si>
    <t>Hát bài hát: Giọt mưa và em bé</t>
  </si>
  <si>
    <t>Nói ý tưởng sản phẩm vẽ, nặn, cắt..</t>
  </si>
  <si>
    <t>Dạy trẻ viết chữ viết thay cho lời nói</t>
  </si>
  <si>
    <t xml:space="preserve">Viết chữ tuyên truyền, khẩu hiệu </t>
  </si>
  <si>
    <t>Mục tiêu chủ đề</t>
  </si>
  <si>
    <t>Kỹ năng sử dụng nước đúng. Phân loại và bỏ rác đúng nơi quy định</t>
  </si>
  <si>
    <t>Tiết kiệm các thiết bị điện trong sinh hoạt</t>
  </si>
  <si>
    <t>Thích ghe và nhận ra sắc thái (vui, buồn, tình cảm tha thiết) của các bài hát, bản nhạc, biết đặt lời cho bài hát.</t>
  </si>
  <si>
    <t xml:space="preserve">Ngày hội vì một môi trường xanh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</si>
</sst>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54" x14ac:knownFonts="1">
    <font>
      <sz val="11"/>
      <color theme="1"/>
      <name val="Calibri"/>
      <family val="2"/>
      <scheme val="minor"/>
    </font>
    <font>
      <b/>
      <sz val="11"/>
      <color theme="1"/>
      <name val="Calibri"/>
      <family val="2"/>
      <scheme val="minor"/>
    </font>
    <font>
      <sz val="12"/>
      <color theme="1"/>
      <name val="Times New Roman"/>
      <family val="1"/>
    </font>
    <font>
      <b/>
      <sz val="12"/>
      <color theme="1"/>
      <name val="Times New Roman"/>
      <family val="1"/>
    </font>
    <font>
      <sz val="10"/>
      <color theme="1"/>
      <name val="Times New Roman"/>
      <family val="1"/>
    </font>
    <font>
      <sz val="10"/>
      <color indexed="8"/>
      <name val="Times New Roman"/>
      <family val="1"/>
    </font>
    <font>
      <i/>
      <sz val="12"/>
      <color theme="1"/>
      <name val="Times New Roman"/>
      <family val="1"/>
    </font>
    <font>
      <i/>
      <u/>
      <sz val="12"/>
      <color theme="1"/>
      <name val="Times New Roman"/>
      <family val="1"/>
    </font>
    <font>
      <b/>
      <sz val="12"/>
      <color rgb="FFFF0000"/>
      <name val="Times New Roman"/>
      <family val="1"/>
    </font>
    <font>
      <sz val="12"/>
      <color rgb="FFFF0000"/>
      <name val="Times New Roman"/>
      <family val="1"/>
    </font>
    <font>
      <sz val="10"/>
      <name val="Arial"/>
      <family val="2"/>
    </font>
    <font>
      <sz val="11"/>
      <color theme="1"/>
      <name val="Times New Roman"/>
      <family val="1"/>
    </font>
    <font>
      <i/>
      <sz val="11"/>
      <color theme="1"/>
      <name val="Times New Roman"/>
      <family val="1"/>
    </font>
    <font>
      <b/>
      <i/>
      <sz val="11"/>
      <color theme="1"/>
      <name val="Times New Roman"/>
      <family val="1"/>
    </font>
    <font>
      <b/>
      <sz val="11"/>
      <color theme="1"/>
      <name val="Times New Roman"/>
      <family val="1"/>
    </font>
    <font>
      <sz val="12"/>
      <color indexed="8"/>
      <name val="Times New Roman"/>
      <family val="1"/>
    </font>
    <font>
      <sz val="11"/>
      <color indexed="8"/>
      <name val="Times New Roman"/>
      <family val="1"/>
    </font>
    <font>
      <sz val="11"/>
      <color rgb="FFFF0000"/>
      <name val="Times New Roman"/>
      <family val="1"/>
    </font>
    <font>
      <sz val="11"/>
      <name val="Times New Roman"/>
      <family val="1"/>
    </font>
    <font>
      <b/>
      <sz val="11"/>
      <color indexed="8"/>
      <name val="Times New Roman"/>
      <family val="1"/>
    </font>
    <font>
      <b/>
      <sz val="11"/>
      <name val="Times New Roman"/>
      <family val="1"/>
    </font>
    <font>
      <b/>
      <sz val="11"/>
      <color rgb="FFFF0000"/>
      <name val="Times New Roman"/>
      <family val="1"/>
    </font>
    <font>
      <sz val="11"/>
      <color rgb="FFC00000"/>
      <name val="Times New Roman"/>
      <family val="1"/>
    </font>
    <font>
      <b/>
      <sz val="10"/>
      <color rgb="FFFF0000"/>
      <name val="Times New Roman"/>
      <family val="1"/>
    </font>
    <font>
      <b/>
      <sz val="11"/>
      <color rgb="FFC00000"/>
      <name val="Times New Roman"/>
      <family val="1"/>
    </font>
    <font>
      <b/>
      <sz val="11"/>
      <color rgb="FF0070C0"/>
      <name val="Times New Roman"/>
      <family val="1"/>
    </font>
    <font>
      <i/>
      <sz val="11"/>
      <color rgb="FFFF0000"/>
      <name val="Times New Roman"/>
      <family val="1"/>
    </font>
    <font>
      <b/>
      <i/>
      <sz val="11"/>
      <color indexed="8"/>
      <name val="Times New Roman"/>
      <family val="1"/>
    </font>
    <font>
      <b/>
      <i/>
      <sz val="11"/>
      <name val="Times New Roman"/>
      <family val="1"/>
    </font>
    <font>
      <b/>
      <i/>
      <sz val="11"/>
      <color rgb="FFFF0000"/>
      <name val="Times New Roman"/>
      <family val="1"/>
    </font>
    <font>
      <i/>
      <sz val="12"/>
      <color indexed="8"/>
      <name val="Times New Roman"/>
      <family val="1"/>
    </font>
    <font>
      <i/>
      <sz val="11"/>
      <color indexed="8"/>
      <name val="Times New Roman"/>
      <family val="1"/>
    </font>
    <font>
      <i/>
      <sz val="11"/>
      <name val="Times New Roman"/>
      <family val="1"/>
    </font>
    <font>
      <b/>
      <sz val="11"/>
      <color rgb="FF00B050"/>
      <name val="Times New Roman"/>
      <family val="1"/>
    </font>
    <font>
      <b/>
      <i/>
      <sz val="11"/>
      <color theme="1"/>
      <name val="Calibri"/>
      <family val="2"/>
      <scheme val="minor"/>
    </font>
    <font>
      <sz val="12"/>
      <color rgb="FF0070C0"/>
      <name val="Times New Roman"/>
      <family val="1"/>
    </font>
    <font>
      <b/>
      <sz val="11"/>
      <color theme="5"/>
      <name val="Times New Roman"/>
      <family val="1"/>
    </font>
    <font>
      <sz val="11"/>
      <name val="Calibri"/>
      <family val="2"/>
      <scheme val="minor"/>
    </font>
    <font>
      <sz val="11"/>
      <color theme="1" tint="4.9989318521683403E-2"/>
      <name val="Times New Roman"/>
      <family val="1"/>
    </font>
    <font>
      <sz val="11"/>
      <color theme="2" tint="-0.89999084444715716"/>
      <name val="Times New Roman"/>
      <family val="1"/>
    </font>
    <font>
      <sz val="10"/>
      <color rgb="FFFF0000"/>
      <name val="Times New Roman"/>
      <family val="1"/>
    </font>
    <font>
      <b/>
      <sz val="10"/>
      <color theme="1"/>
      <name val="Times New Roman"/>
      <family val="1"/>
    </font>
    <font>
      <b/>
      <sz val="16"/>
      <color theme="1"/>
      <name val="Times New Roman"/>
      <family val="1"/>
    </font>
    <font>
      <b/>
      <sz val="12"/>
      <color rgb="FF0070C0"/>
      <name val="Times New Roman"/>
      <family val="1"/>
    </font>
    <font>
      <sz val="12"/>
      <name val="Times New Roman"/>
      <family val="1"/>
    </font>
    <font>
      <b/>
      <sz val="12"/>
      <name val="Times New Roman"/>
      <family val="1"/>
    </font>
    <font>
      <sz val="12"/>
      <color theme="1"/>
      <name val="Calibri"/>
      <family val="2"/>
      <scheme val="minor"/>
    </font>
    <font>
      <i/>
      <sz val="12"/>
      <name val="Times New Roman"/>
      <family val="1"/>
    </font>
    <font>
      <sz val="11"/>
      <color theme="1"/>
      <name val="Calibri"/>
      <family val="2"/>
      <scheme val="minor"/>
    </font>
    <font>
      <sz val="11"/>
      <color theme="1"/>
      <name val="Calibri"/>
      <family val="2"/>
      <charset val="163"/>
      <scheme val="minor"/>
    </font>
    <font>
      <b/>
      <i/>
      <sz val="12"/>
      <color rgb="FFFF0000"/>
      <name val="Times New Roman"/>
      <family val="1"/>
    </font>
    <font>
      <b/>
      <i/>
      <sz val="12"/>
      <color rgb="FFFF0000"/>
      <name val="Calibri"/>
      <family val="2"/>
      <scheme val="minor"/>
    </font>
    <font>
      <sz val="12"/>
      <color theme="4"/>
      <name val="Times New Roman"/>
      <family val="1"/>
    </font>
    <font>
      <b/>
      <sz val="12"/>
      <color indexed="8"/>
      <name val="Times New Roman"/>
      <family val="1"/>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s>
  <cellStyleXfs count="6">
    <xf numFmtId="0" fontId="0" fillId="0" borderId="0"/>
    <xf numFmtId="0" fontId="10" fillId="0" borderId="0"/>
    <xf numFmtId="0" fontId="49" fillId="0" borderId="0"/>
    <xf numFmtId="0" fontId="48" fillId="0" borderId="0"/>
    <xf numFmtId="0" fontId="10" fillId="0" borderId="0"/>
    <xf numFmtId="0" fontId="10" fillId="0" borderId="0"/>
  </cellStyleXfs>
  <cellXfs count="826">
    <xf numFmtId="0" fontId="0" fillId="0" borderId="0" xfId="0"/>
    <xf numFmtId="0" fontId="3" fillId="3" borderId="0" xfId="0" applyNumberFormat="1" applyFont="1" applyFill="1" applyAlignment="1">
      <alignment horizontal="center" vertical="top" wrapText="1"/>
    </xf>
    <xf numFmtId="0" fontId="2" fillId="2" borderId="0" xfId="0" applyNumberFormat="1" applyFont="1" applyFill="1" applyAlignment="1">
      <alignment horizontal="center" vertical="top" wrapText="1"/>
    </xf>
    <xf numFmtId="0" fontId="3" fillId="2" borderId="0" xfId="0" applyNumberFormat="1" applyFont="1" applyFill="1" applyAlignment="1">
      <alignment horizontal="center" vertical="top" wrapText="1"/>
    </xf>
    <xf numFmtId="0" fontId="2" fillId="2" borderId="0" xfId="0" applyNumberFormat="1" applyFont="1" applyFill="1" applyAlignment="1">
      <alignment horizontal="left" vertical="top" wrapText="1"/>
    </xf>
    <xf numFmtId="0" fontId="2" fillId="2" borderId="0" xfId="0" applyNumberFormat="1" applyFont="1" applyFill="1" applyAlignment="1">
      <alignment horizontal="left" vertical="center" wrapText="1"/>
    </xf>
    <xf numFmtId="0" fontId="2" fillId="2" borderId="0" xfId="0" applyNumberFormat="1" applyFont="1" applyFill="1" applyAlignment="1">
      <alignment vertical="center" wrapText="1"/>
    </xf>
    <xf numFmtId="0" fontId="2" fillId="2" borderId="0" xfId="0" applyNumberFormat="1" applyFont="1" applyFill="1" applyBorder="1" applyAlignment="1">
      <alignment vertical="center" wrapText="1"/>
    </xf>
    <xf numFmtId="0" fontId="5" fillId="0" borderId="1" xfId="0" applyNumberFormat="1" applyFont="1" applyBorder="1" applyAlignment="1">
      <alignment vertical="top" wrapText="1"/>
    </xf>
    <xf numFmtId="0" fontId="5" fillId="0" borderId="0" xfId="0" applyNumberFormat="1" applyFont="1" applyBorder="1" applyAlignment="1">
      <alignment vertical="top" wrapText="1"/>
    </xf>
    <xf numFmtId="0" fontId="6" fillId="2" borderId="0" xfId="0" applyNumberFormat="1" applyFont="1" applyFill="1" applyBorder="1" applyAlignment="1">
      <alignment horizontal="center" vertical="top" wrapText="1"/>
    </xf>
    <xf numFmtId="0" fontId="6" fillId="2" borderId="1" xfId="0" applyNumberFormat="1" applyFont="1" applyFill="1" applyBorder="1" applyAlignment="1">
      <alignment horizontal="center" vertical="top" wrapText="1"/>
    </xf>
    <xf numFmtId="0" fontId="2" fillId="2" borderId="0" xfId="0" applyNumberFormat="1" applyFont="1" applyFill="1" applyBorder="1" applyAlignment="1">
      <alignment horizontal="center" vertical="top" wrapText="1"/>
    </xf>
    <xf numFmtId="0" fontId="3" fillId="2" borderId="0" xfId="0" applyNumberFormat="1" applyFont="1" applyFill="1" applyBorder="1" applyAlignment="1">
      <alignment horizontal="center" vertical="top" wrapText="1"/>
    </xf>
    <xf numFmtId="0" fontId="3" fillId="3" borderId="0" xfId="0" applyNumberFormat="1" applyFont="1" applyFill="1" applyBorder="1" applyAlignment="1">
      <alignment horizontal="center" vertical="top" wrapText="1"/>
    </xf>
    <xf numFmtId="0" fontId="6" fillId="2" borderId="0" xfId="0" applyFont="1" applyFill="1" applyBorder="1" applyAlignment="1">
      <alignment horizontal="left" vertical="top"/>
    </xf>
    <xf numFmtId="0" fontId="3" fillId="3" borderId="1" xfId="0" applyNumberFormat="1" applyFont="1" applyFill="1" applyBorder="1" applyAlignment="1">
      <alignment horizontal="center" vertical="top" wrapText="1"/>
    </xf>
    <xf numFmtId="0" fontId="6" fillId="2" borderId="4" xfId="0" applyFont="1" applyFill="1" applyBorder="1" applyAlignment="1">
      <alignment horizontal="left" vertical="top"/>
    </xf>
    <xf numFmtId="0" fontId="2" fillId="2" borderId="1" xfId="0" applyNumberFormat="1" applyFont="1" applyFill="1" applyBorder="1" applyAlignment="1">
      <alignment vertical="top" wrapText="1"/>
    </xf>
    <xf numFmtId="0" fontId="8" fillId="2" borderId="1" xfId="0" applyNumberFormat="1" applyFont="1" applyFill="1" applyBorder="1" applyAlignment="1">
      <alignment horizontal="center" vertical="top" wrapText="1"/>
    </xf>
    <xf numFmtId="0" fontId="3" fillId="2" borderId="4" xfId="0" applyFont="1" applyFill="1" applyBorder="1" applyAlignment="1">
      <alignment horizontal="left" vertical="top"/>
    </xf>
    <xf numFmtId="0" fontId="9" fillId="2" borderId="1" xfId="0" applyNumberFormat="1" applyFont="1" applyFill="1" applyBorder="1" applyAlignment="1">
      <alignment horizontal="center" vertical="top" wrapText="1"/>
    </xf>
    <xf numFmtId="0" fontId="2" fillId="2" borderId="4" xfId="0" applyFont="1" applyFill="1" applyBorder="1" applyAlignment="1">
      <alignment horizontal="left" vertical="top"/>
    </xf>
    <xf numFmtId="0" fontId="2" fillId="2" borderId="4" xfId="0" applyNumberFormat="1" applyFont="1" applyFill="1" applyBorder="1" applyAlignment="1">
      <alignment horizontal="center" vertical="top" wrapText="1"/>
    </xf>
    <xf numFmtId="0" fontId="2" fillId="2" borderId="1" xfId="0" applyNumberFormat="1" applyFont="1" applyFill="1" applyBorder="1" applyAlignment="1">
      <alignment horizontal="center" vertical="top"/>
    </xf>
    <xf numFmtId="0" fontId="4" fillId="2" borderId="1" xfId="1" applyFont="1" applyFill="1" applyBorder="1" applyAlignment="1">
      <alignment horizontal="center" vertical="top" wrapText="1"/>
    </xf>
    <xf numFmtId="0" fontId="11" fillId="2" borderId="1" xfId="1" applyFont="1" applyFill="1" applyBorder="1" applyAlignment="1">
      <alignment horizontal="left" vertical="top" wrapText="1"/>
    </xf>
    <xf numFmtId="0" fontId="12" fillId="2" borderId="1" xfId="0" applyFont="1" applyFill="1" applyBorder="1" applyAlignment="1">
      <alignment horizontal="left" vertical="top"/>
    </xf>
    <xf numFmtId="0" fontId="13" fillId="3" borderId="1" xfId="0" applyFont="1" applyFill="1" applyBorder="1" applyAlignment="1">
      <alignment horizontal="center" vertical="top"/>
    </xf>
    <xf numFmtId="0" fontId="13" fillId="2" borderId="1" xfId="0" applyFont="1" applyFill="1" applyBorder="1" applyAlignment="1">
      <alignment horizontal="center" vertical="top"/>
    </xf>
    <xf numFmtId="0" fontId="14" fillId="2" borderId="1" xfId="0" applyNumberFormat="1" applyFont="1" applyFill="1" applyBorder="1" applyAlignment="1">
      <alignment horizontal="left" vertical="top" wrapText="1"/>
    </xf>
    <xf numFmtId="0" fontId="12" fillId="2" borderId="1" xfId="0" applyFont="1" applyFill="1" applyBorder="1" applyAlignment="1">
      <alignment horizontal="left" vertical="top" wrapText="1"/>
    </xf>
    <xf numFmtId="0" fontId="12" fillId="2" borderId="5" xfId="0" applyFont="1" applyFill="1" applyBorder="1" applyAlignment="1">
      <alignment horizontal="left" vertical="top"/>
    </xf>
    <xf numFmtId="0" fontId="13" fillId="3" borderId="5" xfId="0" applyFont="1" applyFill="1" applyBorder="1" applyAlignment="1">
      <alignment horizontal="center" vertical="top"/>
    </xf>
    <xf numFmtId="0" fontId="13" fillId="2" borderId="5" xfId="0" applyFont="1" applyFill="1" applyBorder="1" applyAlignment="1">
      <alignment horizontal="center" vertical="top"/>
    </xf>
    <xf numFmtId="0" fontId="14" fillId="2" borderId="5" xfId="0" applyNumberFormat="1" applyFont="1" applyFill="1" applyBorder="1" applyAlignment="1">
      <alignment horizontal="left" vertical="top" wrapText="1"/>
    </xf>
    <xf numFmtId="0" fontId="14" fillId="2" borderId="5" xfId="0" applyNumberFormat="1" applyFont="1" applyFill="1" applyBorder="1" applyAlignment="1">
      <alignment horizontal="center" vertical="top" wrapText="1"/>
    </xf>
    <xf numFmtId="0" fontId="13" fillId="2" borderId="1" xfId="0" applyFont="1" applyFill="1" applyBorder="1" applyAlignment="1">
      <alignment horizontal="left" vertical="top"/>
    </xf>
    <xf numFmtId="0" fontId="15" fillId="0" borderId="0" xfId="0" applyNumberFormat="1" applyFont="1" applyBorder="1" applyAlignment="1">
      <alignment horizontal="center" vertical="center" wrapText="1"/>
    </xf>
    <xf numFmtId="0" fontId="16" fillId="0" borderId="1" xfId="0" applyNumberFormat="1" applyFont="1" applyBorder="1" applyAlignment="1">
      <alignment horizontal="center" vertical="top" wrapText="1"/>
    </xf>
    <xf numFmtId="0" fontId="17" fillId="0" borderId="1" xfId="0" applyNumberFormat="1" applyFont="1" applyBorder="1" applyAlignment="1">
      <alignment horizontal="left" vertical="top"/>
    </xf>
    <xf numFmtId="164" fontId="17" fillId="0" borderId="1" xfId="0" applyNumberFormat="1" applyFont="1" applyBorder="1" applyAlignment="1">
      <alignment horizontal="left" vertical="top"/>
    </xf>
    <xf numFmtId="9" fontId="17" fillId="0" borderId="1" xfId="0" applyNumberFormat="1" applyFont="1" applyBorder="1" applyAlignment="1">
      <alignment horizontal="left" vertical="top" wrapText="1"/>
    </xf>
    <xf numFmtId="0" fontId="17" fillId="0" borderId="1" xfId="0" applyNumberFormat="1" applyFont="1" applyBorder="1" applyAlignment="1">
      <alignment horizontal="left" vertical="top" wrapText="1"/>
    </xf>
    <xf numFmtId="9" fontId="17" fillId="0" borderId="1" xfId="0" applyNumberFormat="1" applyFont="1" applyBorder="1" applyAlignment="1">
      <alignment horizontal="left" vertical="top"/>
    </xf>
    <xf numFmtId="0" fontId="18" fillId="4" borderId="1" xfId="1" applyFont="1" applyFill="1" applyBorder="1" applyAlignment="1">
      <alignment horizontal="left" vertical="top" wrapText="1"/>
    </xf>
    <xf numFmtId="0" fontId="16" fillId="0" borderId="4" xfId="0" applyNumberFormat="1" applyFont="1" applyBorder="1" applyAlignment="1">
      <alignment horizontal="left" vertical="top" wrapText="1"/>
    </xf>
    <xf numFmtId="0" fontId="15" fillId="0" borderId="1" xfId="0" applyNumberFormat="1" applyFont="1" applyBorder="1" applyAlignment="1">
      <alignment horizontal="center" vertical="top" wrapText="1"/>
    </xf>
    <xf numFmtId="49" fontId="18" fillId="2" borderId="9" xfId="0" applyNumberFormat="1" applyFont="1" applyFill="1" applyBorder="1" applyAlignment="1">
      <alignment horizontal="left" vertical="top" wrapText="1"/>
    </xf>
    <xf numFmtId="0" fontId="11" fillId="2" borderId="0" xfId="0" applyNumberFormat="1" applyFont="1" applyFill="1" applyBorder="1" applyAlignment="1">
      <alignment horizontal="left" vertical="top" wrapText="1"/>
    </xf>
    <xf numFmtId="0" fontId="19" fillId="3" borderId="1" xfId="0" applyNumberFormat="1" applyFont="1" applyFill="1" applyBorder="1" applyAlignment="1">
      <alignment horizontal="center" vertical="top" wrapText="1"/>
    </xf>
    <xf numFmtId="0" fontId="16" fillId="2" borderId="1" xfId="0" applyNumberFormat="1" applyFont="1" applyFill="1" applyBorder="1" applyAlignment="1">
      <alignment horizontal="center" vertical="top" wrapText="1"/>
    </xf>
    <xf numFmtId="164" fontId="17" fillId="0" borderId="1" xfId="0" applyNumberFormat="1" applyFont="1" applyBorder="1" applyAlignment="1">
      <alignment horizontal="left" vertical="top" wrapText="1"/>
    </xf>
    <xf numFmtId="9" fontId="17" fillId="0" borderId="7" xfId="0" applyNumberFormat="1" applyFont="1" applyBorder="1" applyAlignment="1">
      <alignment horizontal="left" vertical="top" wrapText="1"/>
    </xf>
    <xf numFmtId="49" fontId="17" fillId="2" borderId="1" xfId="0" applyNumberFormat="1" applyFont="1" applyFill="1" applyBorder="1" applyAlignment="1">
      <alignment horizontal="left" vertical="top" wrapText="1"/>
    </xf>
    <xf numFmtId="0" fontId="15" fillId="2" borderId="0" xfId="0" applyNumberFormat="1" applyFont="1" applyFill="1" applyBorder="1" applyAlignment="1">
      <alignment horizontal="center" vertical="center" wrapText="1"/>
    </xf>
    <xf numFmtId="0" fontId="11" fillId="2" borderId="10" xfId="0" applyNumberFormat="1" applyFont="1" applyFill="1" applyBorder="1" applyAlignment="1">
      <alignment horizontal="left" vertical="top" wrapText="1"/>
    </xf>
    <xf numFmtId="0" fontId="18" fillId="0" borderId="1" xfId="0" applyNumberFormat="1" applyFont="1" applyBorder="1" applyAlignment="1">
      <alignment horizontal="left" vertical="top" wrapText="1"/>
    </xf>
    <xf numFmtId="0" fontId="14" fillId="3" borderId="1" xfId="0" applyNumberFormat="1" applyFont="1" applyFill="1" applyBorder="1" applyAlignment="1">
      <alignment horizontal="center" vertical="top" wrapText="1"/>
    </xf>
    <xf numFmtId="0" fontId="21" fillId="0" borderId="1" xfId="0" applyNumberFormat="1" applyFont="1" applyBorder="1" applyAlignment="1">
      <alignment horizontal="left" vertical="top" wrapText="1"/>
    </xf>
    <xf numFmtId="0" fontId="22" fillId="0" borderId="1" xfId="0" applyNumberFormat="1" applyFont="1" applyBorder="1" applyAlignment="1">
      <alignment horizontal="left" vertical="top" wrapText="1"/>
    </xf>
    <xf numFmtId="0" fontId="11" fillId="2" borderId="1" xfId="0" applyNumberFormat="1" applyFont="1" applyFill="1" applyBorder="1" applyAlignment="1">
      <alignment horizontal="left" vertical="top"/>
    </xf>
    <xf numFmtId="0" fontId="19" fillId="0" borderId="1" xfId="0" applyNumberFormat="1" applyFont="1" applyBorder="1" applyAlignment="1">
      <alignment horizontal="left" vertical="top" wrapText="1"/>
    </xf>
    <xf numFmtId="0" fontId="21" fillId="2" borderId="1" xfId="0" applyNumberFormat="1" applyFont="1" applyFill="1" applyBorder="1" applyAlignment="1">
      <alignment horizontal="left" vertical="top" wrapText="1"/>
    </xf>
    <xf numFmtId="0" fontId="15" fillId="0" borderId="0" xfId="0" applyNumberFormat="1" applyFont="1" applyBorder="1" applyAlignment="1">
      <alignment horizontal="center" vertical="top" wrapText="1"/>
    </xf>
    <xf numFmtId="0" fontId="17" fillId="2" borderId="1" xfId="0" applyNumberFormat="1" applyFont="1" applyFill="1" applyBorder="1" applyAlignment="1">
      <alignment horizontal="left" vertical="top" wrapText="1"/>
    </xf>
    <xf numFmtId="0" fontId="18" fillId="2"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11" fillId="0" borderId="1" xfId="0" applyFont="1" applyBorder="1" applyAlignment="1">
      <alignment horizontal="left" vertical="top" wrapText="1"/>
    </xf>
    <xf numFmtId="0" fontId="20" fillId="2" borderId="1" xfId="0" applyFont="1" applyFill="1" applyBorder="1" applyAlignment="1">
      <alignment horizontal="left" vertical="top" wrapText="1"/>
    </xf>
    <xf numFmtId="0" fontId="21" fillId="2" borderId="1" xfId="0" applyFont="1" applyFill="1" applyBorder="1" applyAlignment="1">
      <alignment horizontal="left" vertical="top" wrapText="1"/>
    </xf>
    <xf numFmtId="0" fontId="18" fillId="0" borderId="1" xfId="0" applyFont="1" applyBorder="1" applyAlignment="1">
      <alignment horizontal="left" vertical="top" wrapText="1"/>
    </xf>
    <xf numFmtId="0" fontId="14" fillId="0" borderId="1" xfId="0" applyFont="1" applyBorder="1" applyAlignment="1">
      <alignment horizontal="left" vertical="top" wrapText="1"/>
    </xf>
    <xf numFmtId="0" fontId="22" fillId="0" borderId="1" xfId="0" applyFont="1" applyBorder="1" applyAlignment="1">
      <alignment horizontal="left" vertical="top" wrapText="1"/>
    </xf>
    <xf numFmtId="0" fontId="20" fillId="4" borderId="1" xfId="1" applyFont="1" applyFill="1" applyBorder="1" applyAlignment="1">
      <alignment horizontal="left" vertical="top" wrapText="1"/>
    </xf>
    <xf numFmtId="0" fontId="17" fillId="0" borderId="1" xfId="0" applyFont="1" applyBorder="1" applyAlignment="1">
      <alignment horizontal="left" vertical="top" wrapText="1"/>
    </xf>
    <xf numFmtId="0" fontId="20" fillId="2" borderId="1" xfId="0" applyNumberFormat="1" applyFont="1" applyFill="1" applyBorder="1" applyAlignment="1">
      <alignment horizontal="left" vertical="top" wrapText="1"/>
    </xf>
    <xf numFmtId="0" fontId="11" fillId="2" borderId="4" xfId="0" applyNumberFormat="1" applyFont="1" applyFill="1" applyBorder="1" applyAlignment="1">
      <alignment horizontal="left" vertical="top" wrapText="1"/>
    </xf>
    <xf numFmtId="0" fontId="11" fillId="2" borderId="1" xfId="0" quotePrefix="1" applyNumberFormat="1" applyFont="1" applyFill="1" applyBorder="1" applyAlignment="1">
      <alignment horizontal="left" vertical="top" wrapText="1"/>
    </xf>
    <xf numFmtId="49" fontId="11" fillId="2" borderId="1" xfId="0" quotePrefix="1" applyNumberFormat="1" applyFont="1" applyFill="1" applyBorder="1" applyAlignment="1">
      <alignment horizontal="left" vertical="top" wrapText="1"/>
    </xf>
    <xf numFmtId="49" fontId="21" fillId="2" borderId="5" xfId="0" applyNumberFormat="1" applyFont="1" applyFill="1" applyBorder="1" applyAlignment="1">
      <alignment horizontal="left" vertical="top" wrapText="1"/>
    </xf>
    <xf numFmtId="0" fontId="11" fillId="2" borderId="1" xfId="0" applyNumberFormat="1" applyFont="1" applyFill="1" applyBorder="1" applyAlignment="1">
      <alignment vertical="top" wrapText="1"/>
    </xf>
    <xf numFmtId="9" fontId="17" fillId="2" borderId="1" xfId="0" applyNumberFormat="1" applyFont="1" applyFill="1" applyBorder="1" applyAlignment="1">
      <alignment vertical="top"/>
    </xf>
    <xf numFmtId="0" fontId="11" fillId="0" borderId="1" xfId="0" applyNumberFormat="1" applyFont="1" applyBorder="1" applyAlignment="1">
      <alignment horizontal="left" vertical="top" wrapText="1"/>
    </xf>
    <xf numFmtId="0" fontId="21" fillId="3" borderId="1" xfId="0" applyNumberFormat="1" applyFont="1" applyFill="1" applyBorder="1" applyAlignment="1">
      <alignment horizontal="center" vertical="top" wrapText="1"/>
    </xf>
    <xf numFmtId="0" fontId="15" fillId="0" borderId="10" xfId="0" applyNumberFormat="1" applyFont="1" applyBorder="1" applyAlignment="1">
      <alignment horizontal="center" vertical="center" wrapText="1"/>
    </xf>
    <xf numFmtId="0" fontId="16" fillId="0" borderId="4" xfId="0" applyNumberFormat="1" applyFont="1" applyBorder="1" applyAlignment="1">
      <alignment horizontal="center" vertical="top" wrapText="1"/>
    </xf>
    <xf numFmtId="0" fontId="13" fillId="2" borderId="1" xfId="0" applyNumberFormat="1" applyFont="1" applyFill="1" applyBorder="1" applyAlignment="1">
      <alignment horizontal="center" vertical="top" wrapText="1"/>
    </xf>
    <xf numFmtId="0" fontId="13" fillId="2" borderId="1" xfId="0" applyNumberFormat="1" applyFont="1" applyFill="1" applyBorder="1" applyAlignment="1">
      <alignment horizontal="left" vertical="top" wrapText="1"/>
    </xf>
    <xf numFmtId="49" fontId="13" fillId="2" borderId="1" xfId="0" applyNumberFormat="1" applyFont="1" applyFill="1" applyBorder="1" applyAlignment="1">
      <alignment horizontal="left" vertical="top" wrapText="1"/>
    </xf>
    <xf numFmtId="49" fontId="13" fillId="2" borderId="1" xfId="0" applyNumberFormat="1" applyFont="1" applyFill="1" applyBorder="1" applyAlignment="1">
      <alignment horizontal="center" vertical="top" wrapText="1"/>
    </xf>
    <xf numFmtId="0" fontId="26" fillId="2" borderId="1" xfId="0" applyNumberFormat="1" applyFont="1" applyFill="1" applyBorder="1" applyAlignment="1">
      <alignment horizontal="left" vertical="top" wrapText="1"/>
    </xf>
    <xf numFmtId="0" fontId="16" fillId="0" borderId="1" xfId="0" quotePrefix="1" applyNumberFormat="1" applyFont="1" applyBorder="1" applyAlignment="1">
      <alignment horizontal="left" vertical="top" wrapText="1"/>
    </xf>
    <xf numFmtId="0" fontId="27" fillId="2" borderId="1" xfId="0" applyNumberFormat="1" applyFont="1" applyFill="1" applyBorder="1" applyAlignment="1">
      <alignment horizontal="center" vertical="top" wrapText="1"/>
    </xf>
    <xf numFmtId="0" fontId="27" fillId="0" borderId="1" xfId="0" applyNumberFormat="1" applyFont="1" applyBorder="1" applyAlignment="1">
      <alignment horizontal="left" vertical="top" wrapText="1"/>
    </xf>
    <xf numFmtId="0" fontId="20" fillId="0" borderId="1" xfId="0" quotePrefix="1" applyNumberFormat="1" applyFont="1" applyBorder="1" applyAlignment="1">
      <alignment horizontal="left" vertical="top" wrapText="1"/>
    </xf>
    <xf numFmtId="0" fontId="14" fillId="0" borderId="1" xfId="0" applyNumberFormat="1" applyFont="1" applyBorder="1" applyAlignment="1">
      <alignment horizontal="left" vertical="top" wrapText="1"/>
    </xf>
    <xf numFmtId="0" fontId="26" fillId="0" borderId="1" xfId="0" applyNumberFormat="1" applyFont="1" applyBorder="1" applyAlignment="1">
      <alignment horizontal="left" vertical="top" wrapText="1"/>
    </xf>
    <xf numFmtId="49" fontId="28" fillId="2" borderId="1" xfId="0" quotePrefix="1" applyNumberFormat="1" applyFont="1" applyFill="1" applyBorder="1" applyAlignment="1">
      <alignment horizontal="left" vertical="top" wrapText="1"/>
    </xf>
    <xf numFmtId="164" fontId="26" fillId="0" borderId="1" xfId="0" applyNumberFormat="1" applyFont="1" applyBorder="1" applyAlignment="1">
      <alignment horizontal="left" vertical="top" wrapText="1"/>
    </xf>
    <xf numFmtId="9" fontId="26" fillId="0" borderId="1" xfId="0" applyNumberFormat="1" applyFont="1" applyBorder="1" applyAlignment="1">
      <alignment horizontal="left" vertical="top" wrapText="1"/>
    </xf>
    <xf numFmtId="49" fontId="29" fillId="2" borderId="1" xfId="0" applyNumberFormat="1" applyFont="1" applyFill="1" applyBorder="1" applyAlignment="1">
      <alignment horizontal="left" vertical="top" wrapText="1"/>
    </xf>
    <xf numFmtId="0" fontId="30" fillId="0" borderId="0" xfId="0" applyNumberFormat="1" applyFont="1" applyBorder="1" applyAlignment="1">
      <alignment horizontal="center" vertical="center" wrapText="1"/>
    </xf>
    <xf numFmtId="0" fontId="31" fillId="0" borderId="1" xfId="0" applyNumberFormat="1" applyFont="1" applyBorder="1" applyAlignment="1">
      <alignment horizontal="center" vertical="top" wrapText="1"/>
    </xf>
    <xf numFmtId="0" fontId="31" fillId="0" borderId="1" xfId="0" applyNumberFormat="1" applyFont="1" applyBorder="1" applyAlignment="1">
      <alignment horizontal="left" vertical="top" wrapText="1"/>
    </xf>
    <xf numFmtId="0" fontId="31" fillId="2" borderId="1" xfId="0" applyNumberFormat="1" applyFont="1" applyFill="1" applyBorder="1" applyAlignment="1">
      <alignment horizontal="left" vertical="top" wrapText="1"/>
    </xf>
    <xf numFmtId="0" fontId="31" fillId="2" borderId="1" xfId="0" applyNumberFormat="1" applyFont="1" applyFill="1" applyBorder="1" applyAlignment="1">
      <alignment horizontal="center" vertical="top" wrapText="1"/>
    </xf>
    <xf numFmtId="49" fontId="32" fillId="2" borderId="1" xfId="0" applyNumberFormat="1" applyFont="1" applyFill="1" applyBorder="1" applyAlignment="1">
      <alignment horizontal="left" vertical="top" wrapText="1"/>
    </xf>
    <xf numFmtId="0" fontId="16" fillId="0" borderId="1" xfId="0" applyNumberFormat="1" applyFont="1" applyBorder="1" applyAlignment="1">
      <alignment vertical="top" wrapText="1"/>
    </xf>
    <xf numFmtId="49" fontId="11" fillId="2" borderId="1" xfId="0" applyNumberFormat="1" applyFont="1" applyFill="1" applyBorder="1" applyAlignment="1">
      <alignment vertical="top" wrapText="1"/>
    </xf>
    <xf numFmtId="49" fontId="20" fillId="2" borderId="1" xfId="0" applyNumberFormat="1" applyFont="1" applyFill="1" applyBorder="1" applyAlignment="1">
      <alignment vertical="top" wrapText="1"/>
    </xf>
    <xf numFmtId="49" fontId="21" fillId="2" borderId="1" xfId="0" applyNumberFormat="1" applyFont="1" applyFill="1" applyBorder="1" applyAlignment="1">
      <alignment vertical="top" wrapText="1"/>
    </xf>
    <xf numFmtId="49" fontId="18" fillId="2" borderId="1" xfId="0" applyNumberFormat="1" applyFont="1" applyFill="1" applyBorder="1" applyAlignment="1">
      <alignment vertical="top" wrapText="1"/>
    </xf>
    <xf numFmtId="49" fontId="17" fillId="2" borderId="1" xfId="0" applyNumberFormat="1" applyFont="1" applyFill="1" applyBorder="1" applyAlignment="1">
      <alignment vertical="top" wrapText="1"/>
    </xf>
    <xf numFmtId="0" fontId="2" fillId="2" borderId="1" xfId="0" applyNumberFormat="1" applyFont="1" applyFill="1" applyBorder="1" applyAlignment="1">
      <alignment horizontal="center" vertical="center" wrapText="1"/>
    </xf>
    <xf numFmtId="0" fontId="11" fillId="2" borderId="2" xfId="0" applyNumberFormat="1" applyFont="1" applyFill="1" applyBorder="1" applyAlignment="1">
      <alignment horizontal="left" vertical="top" wrapText="1"/>
    </xf>
    <xf numFmtId="0" fontId="14" fillId="3" borderId="7" xfId="0" applyNumberFormat="1" applyFont="1" applyFill="1" applyBorder="1" applyAlignment="1">
      <alignment horizontal="center" vertical="top" wrapText="1"/>
    </xf>
    <xf numFmtId="0" fontId="14" fillId="2" borderId="7" xfId="0" applyNumberFormat="1" applyFont="1" applyFill="1" applyBorder="1" applyAlignment="1">
      <alignment horizontal="center" vertical="top" wrapText="1"/>
    </xf>
    <xf numFmtId="49" fontId="14" fillId="3" borderId="1" xfId="0" applyNumberFormat="1" applyFont="1" applyFill="1" applyBorder="1" applyAlignment="1">
      <alignment horizontal="center" vertical="top" wrapText="1"/>
    </xf>
    <xf numFmtId="0" fontId="29" fillId="2" borderId="1" xfId="0" applyFont="1" applyFill="1" applyBorder="1" applyAlignment="1">
      <alignment horizontal="left" vertical="top" wrapText="1"/>
    </xf>
    <xf numFmtId="0" fontId="33" fillId="0" borderId="5" xfId="0" applyNumberFormat="1" applyFont="1" applyBorder="1" applyAlignment="1">
      <alignment horizontal="left" vertical="top" wrapText="1"/>
    </xf>
    <xf numFmtId="0" fontId="16" fillId="0" borderId="7" xfId="0" applyNumberFormat="1" applyFont="1" applyBorder="1" applyAlignment="1">
      <alignment horizontal="center" vertical="top" wrapText="1"/>
    </xf>
    <xf numFmtId="0" fontId="17" fillId="0" borderId="7" xfId="0" applyNumberFormat="1" applyFont="1" applyBorder="1" applyAlignment="1">
      <alignment horizontal="left" vertical="top" wrapText="1"/>
    </xf>
    <xf numFmtId="164" fontId="17" fillId="0" borderId="7" xfId="0" applyNumberFormat="1" applyFont="1" applyBorder="1" applyAlignment="1">
      <alignment horizontal="left" vertical="top" wrapText="1"/>
    </xf>
    <xf numFmtId="0" fontId="18" fillId="4" borderId="7" xfId="1" applyFont="1" applyFill="1" applyBorder="1" applyAlignment="1">
      <alignment horizontal="left" vertical="top" wrapText="1"/>
    </xf>
    <xf numFmtId="49" fontId="14" fillId="2" borderId="7" xfId="0" applyNumberFormat="1" applyFont="1" applyFill="1" applyBorder="1" applyAlignment="1">
      <alignment vertical="top" wrapText="1"/>
    </xf>
    <xf numFmtId="0" fontId="11" fillId="2" borderId="1" xfId="0" applyNumberFormat="1" applyFont="1" applyFill="1" applyBorder="1" applyAlignment="1">
      <alignment horizontal="center" vertical="top"/>
    </xf>
    <xf numFmtId="0" fontId="21" fillId="0" borderId="1" xfId="0" applyNumberFormat="1" applyFont="1" applyBorder="1" applyAlignment="1">
      <alignment vertical="top" wrapText="1"/>
    </xf>
    <xf numFmtId="0" fontId="17" fillId="0" borderId="1" xfId="0" applyNumberFormat="1" applyFont="1" applyBorder="1" applyAlignment="1">
      <alignment vertical="top" wrapText="1"/>
    </xf>
    <xf numFmtId="0" fontId="19" fillId="0" borderId="1" xfId="0" applyNumberFormat="1" applyFont="1" applyBorder="1" applyAlignment="1">
      <alignment vertical="top" wrapText="1"/>
    </xf>
    <xf numFmtId="0" fontId="17" fillId="2" borderId="1" xfId="0" applyNumberFormat="1" applyFont="1" applyFill="1" applyBorder="1" applyAlignment="1">
      <alignment vertical="top" wrapText="1"/>
    </xf>
    <xf numFmtId="49" fontId="21" fillId="3" borderId="1" xfId="0" applyNumberFormat="1" applyFont="1" applyFill="1" applyBorder="1" applyAlignment="1">
      <alignment horizontal="left" vertical="top" wrapText="1"/>
    </xf>
    <xf numFmtId="0" fontId="0" fillId="0" borderId="5" xfId="0" applyFont="1" applyBorder="1" applyAlignment="1">
      <alignment vertical="top"/>
    </xf>
    <xf numFmtId="0" fontId="0" fillId="0" borderId="6" xfId="0" applyFont="1" applyBorder="1" applyAlignment="1">
      <alignment vertical="top"/>
    </xf>
    <xf numFmtId="0" fontId="1" fillId="0" borderId="6" xfId="0" applyFont="1" applyBorder="1" applyAlignment="1">
      <alignment vertical="top"/>
    </xf>
    <xf numFmtId="164" fontId="17" fillId="0" borderId="5" xfId="0" applyNumberFormat="1" applyFont="1" applyBorder="1" applyAlignment="1">
      <alignment horizontal="left" vertical="top"/>
    </xf>
    <xf numFmtId="9" fontId="17" fillId="0" borderId="5" xfId="0" applyNumberFormat="1" applyFont="1" applyBorder="1" applyAlignment="1">
      <alignment horizontal="left" vertical="top" wrapText="1"/>
    </xf>
    <xf numFmtId="0" fontId="17" fillId="0" borderId="5" xfId="0" applyNumberFormat="1" applyFont="1" applyBorder="1" applyAlignment="1">
      <alignment horizontal="left" vertical="top" wrapText="1"/>
    </xf>
    <xf numFmtId="0" fontId="17" fillId="0" borderId="5" xfId="0" applyNumberFormat="1" applyFont="1" applyBorder="1" applyAlignment="1">
      <alignment horizontal="left" vertical="top"/>
    </xf>
    <xf numFmtId="49" fontId="18" fillId="2" borderId="11" xfId="0" applyNumberFormat="1" applyFont="1" applyFill="1" applyBorder="1" applyAlignment="1">
      <alignment vertical="top" wrapText="1"/>
    </xf>
    <xf numFmtId="49" fontId="18" fillId="2" borderId="10" xfId="0" applyNumberFormat="1" applyFont="1" applyFill="1" applyBorder="1" applyAlignment="1">
      <alignment vertical="top" wrapText="1"/>
    </xf>
    <xf numFmtId="49" fontId="18" fillId="2" borderId="12" xfId="0" applyNumberFormat="1" applyFont="1" applyFill="1" applyBorder="1" applyAlignment="1">
      <alignment vertical="top" wrapText="1"/>
    </xf>
    <xf numFmtId="0" fontId="16" fillId="0" borderId="5" xfId="0" applyNumberFormat="1" applyFont="1" applyBorder="1" applyAlignment="1">
      <alignment horizontal="center" vertical="top" wrapText="1"/>
    </xf>
    <xf numFmtId="0" fontId="18" fillId="4" borderId="5" xfId="1" applyFont="1" applyFill="1" applyBorder="1" applyAlignment="1">
      <alignment horizontal="left" vertical="top" wrapText="1"/>
    </xf>
    <xf numFmtId="0" fontId="27" fillId="0" borderId="5" xfId="0" applyNumberFormat="1" applyFont="1" applyBorder="1" applyAlignment="1">
      <alignment horizontal="left" vertical="top" wrapText="1"/>
    </xf>
    <xf numFmtId="49" fontId="32" fillId="2" borderId="5" xfId="0" applyNumberFormat="1" applyFont="1" applyFill="1" applyBorder="1" applyAlignment="1">
      <alignment horizontal="left" vertical="top" wrapText="1"/>
    </xf>
    <xf numFmtId="0" fontId="15" fillId="0" borderId="3" xfId="0" applyNumberFormat="1" applyFont="1" applyBorder="1" applyAlignment="1">
      <alignment horizontal="center" vertical="center" wrapText="1"/>
    </xf>
    <xf numFmtId="0" fontId="16" fillId="2" borderId="2" xfId="0" applyNumberFormat="1" applyFont="1" applyFill="1" applyBorder="1" applyAlignment="1">
      <alignment horizontal="left" vertical="top" wrapText="1"/>
    </xf>
    <xf numFmtId="0" fontId="13" fillId="0" borderId="7" xfId="0" applyNumberFormat="1" applyFont="1" applyBorder="1" applyAlignment="1">
      <alignment horizontal="left" vertical="top" wrapText="1"/>
    </xf>
    <xf numFmtId="0" fontId="29" fillId="0" borderId="7" xfId="0" applyNumberFormat="1" applyFont="1" applyBorder="1" applyAlignment="1">
      <alignment horizontal="left" vertical="top" wrapText="1"/>
    </xf>
    <xf numFmtId="49" fontId="21" fillId="2" borderId="7" xfId="0" applyNumberFormat="1" applyFont="1" applyFill="1" applyBorder="1" applyAlignment="1">
      <alignment horizontal="left" vertical="top" wrapText="1"/>
    </xf>
    <xf numFmtId="0" fontId="27" fillId="0" borderId="7" xfId="0" applyNumberFormat="1" applyFont="1" applyBorder="1" applyAlignment="1">
      <alignment horizontal="left" vertical="top" wrapText="1"/>
    </xf>
    <xf numFmtId="0" fontId="21" fillId="2" borderId="5" xfId="0" quotePrefix="1" applyNumberFormat="1" applyFont="1" applyFill="1" applyBorder="1" applyAlignment="1">
      <alignment horizontal="left" vertical="top" wrapText="1"/>
    </xf>
    <xf numFmtId="0" fontId="15" fillId="0" borderId="1" xfId="0" applyNumberFormat="1" applyFont="1" applyBorder="1" applyAlignment="1">
      <alignment horizontal="center" vertical="center" wrapText="1"/>
    </xf>
    <xf numFmtId="0" fontId="17" fillId="0" borderId="7" xfId="0" applyNumberFormat="1" applyFont="1" applyBorder="1" applyAlignment="1">
      <alignment horizontal="left" vertical="top"/>
    </xf>
    <xf numFmtId="164" fontId="17" fillId="0" borderId="7" xfId="0" applyNumberFormat="1" applyFont="1" applyBorder="1" applyAlignment="1">
      <alignment horizontal="left" vertical="top"/>
    </xf>
    <xf numFmtId="9" fontId="17" fillId="0" borderId="7" xfId="0" applyNumberFormat="1" applyFont="1" applyBorder="1" applyAlignment="1">
      <alignment horizontal="left" vertical="top"/>
    </xf>
    <xf numFmtId="49" fontId="17" fillId="2" borderId="7" xfId="0" applyNumberFormat="1" applyFont="1" applyFill="1" applyBorder="1" applyAlignment="1">
      <alignment horizontal="left" vertical="top" wrapText="1"/>
    </xf>
    <xf numFmtId="9" fontId="17" fillId="0" borderId="5" xfId="0" applyNumberFormat="1" applyFont="1" applyBorder="1" applyAlignment="1">
      <alignment horizontal="left" vertical="top"/>
    </xf>
    <xf numFmtId="0" fontId="21" fillId="0" borderId="5" xfId="0" applyNumberFormat="1" applyFont="1" applyBorder="1" applyAlignment="1">
      <alignment horizontal="left" vertical="top" wrapText="1"/>
    </xf>
    <xf numFmtId="164" fontId="17" fillId="0" borderId="5" xfId="0" applyNumberFormat="1" applyFont="1" applyBorder="1" applyAlignment="1">
      <alignment horizontal="left" vertical="top" wrapText="1"/>
    </xf>
    <xf numFmtId="0" fontId="21" fillId="0" borderId="7" xfId="0" applyNumberFormat="1" applyFont="1" applyBorder="1" applyAlignment="1">
      <alignment horizontal="left" vertical="top" wrapText="1"/>
    </xf>
    <xf numFmtId="49" fontId="25" fillId="2" borderId="2" xfId="0" applyNumberFormat="1" applyFont="1" applyFill="1" applyBorder="1" applyAlignment="1">
      <alignment horizontal="left" vertical="top" wrapText="1"/>
    </xf>
    <xf numFmtId="49" fontId="25" fillId="2" borderId="3" xfId="0" applyNumberFormat="1" applyFont="1" applyFill="1" applyBorder="1" applyAlignment="1">
      <alignment horizontal="left" vertical="top" wrapText="1"/>
    </xf>
    <xf numFmtId="49" fontId="20" fillId="2" borderId="2" xfId="0" applyNumberFormat="1" applyFont="1" applyFill="1" applyBorder="1" applyAlignment="1">
      <alignment horizontal="left" vertical="top" wrapText="1"/>
    </xf>
    <xf numFmtId="0" fontId="11" fillId="2" borderId="2" xfId="0" applyNumberFormat="1" applyFont="1" applyFill="1" applyBorder="1" applyAlignment="1">
      <alignment horizontal="center" vertical="top" wrapText="1"/>
    </xf>
    <xf numFmtId="0" fontId="2" fillId="2" borderId="3" xfId="0" applyNumberFormat="1" applyFont="1" applyFill="1" applyBorder="1" applyAlignment="1">
      <alignment horizontal="center" vertical="center" wrapText="1"/>
    </xf>
    <xf numFmtId="0" fontId="2" fillId="2" borderId="14" xfId="0" applyNumberFormat="1" applyFont="1" applyFill="1" applyBorder="1" applyAlignment="1">
      <alignment horizontal="center" vertical="center" wrapText="1"/>
    </xf>
    <xf numFmtId="0" fontId="16" fillId="0" borderId="6" xfId="0" applyNumberFormat="1" applyFont="1" applyBorder="1" applyAlignment="1">
      <alignment horizontal="left" vertical="top" wrapText="1"/>
    </xf>
    <xf numFmtId="0" fontId="16" fillId="0" borderId="6" xfId="0" applyNumberFormat="1" applyFont="1" applyBorder="1" applyAlignment="1">
      <alignment horizontal="center" vertical="top" wrapText="1"/>
    </xf>
    <xf numFmtId="0" fontId="16" fillId="2" borderId="6" xfId="0" applyNumberFormat="1" applyFont="1" applyFill="1" applyBorder="1" applyAlignment="1">
      <alignment horizontal="left" vertical="top" wrapText="1"/>
    </xf>
    <xf numFmtId="0" fontId="15" fillId="0" borderId="6" xfId="0" applyNumberFormat="1" applyFont="1" applyBorder="1" applyAlignment="1">
      <alignment horizontal="center" vertical="top" wrapText="1"/>
    </xf>
    <xf numFmtId="0" fontId="19" fillId="2" borderId="6" xfId="0" applyNumberFormat="1" applyFont="1" applyFill="1" applyBorder="1" applyAlignment="1">
      <alignment horizontal="center" vertical="top" wrapText="1"/>
    </xf>
    <xf numFmtId="0" fontId="15" fillId="0" borderId="2" xfId="0" applyNumberFormat="1" applyFont="1" applyBorder="1" applyAlignment="1">
      <alignment horizontal="center" vertical="center" wrapText="1"/>
    </xf>
    <xf numFmtId="49" fontId="20" fillId="2" borderId="1" xfId="0" quotePrefix="1" applyNumberFormat="1" applyFont="1" applyFill="1" applyBorder="1" applyAlignment="1">
      <alignment horizontal="left" vertical="top" wrapText="1"/>
    </xf>
    <xf numFmtId="49" fontId="20" fillId="3" borderId="1" xfId="0" applyNumberFormat="1" applyFont="1" applyFill="1" applyBorder="1" applyAlignment="1">
      <alignment horizontal="center" vertical="top" wrapText="1"/>
    </xf>
    <xf numFmtId="49" fontId="14" fillId="2" borderId="2" xfId="0" applyNumberFormat="1" applyFont="1" applyFill="1" applyBorder="1" applyAlignment="1">
      <alignment horizontal="left" vertical="top" wrapText="1"/>
    </xf>
    <xf numFmtId="49" fontId="14" fillId="2" borderId="7" xfId="0" applyNumberFormat="1" applyFont="1" applyFill="1" applyBorder="1" applyAlignment="1">
      <alignment horizontal="left" vertical="top" wrapText="1"/>
    </xf>
    <xf numFmtId="0" fontId="11" fillId="2" borderId="3" xfId="0" applyNumberFormat="1" applyFont="1" applyFill="1" applyBorder="1" applyAlignment="1">
      <alignment horizontal="left" vertical="top" wrapText="1"/>
    </xf>
    <xf numFmtId="0" fontId="19" fillId="2" borderId="1" xfId="0" applyNumberFormat="1" applyFont="1" applyFill="1" applyBorder="1" applyAlignment="1">
      <alignment horizontal="center" vertical="center" wrapText="1"/>
    </xf>
    <xf numFmtId="0" fontId="19" fillId="3" borderId="1" xfId="0" applyNumberFormat="1" applyFont="1" applyFill="1" applyBorder="1" applyAlignment="1">
      <alignment horizontal="center" vertical="center" wrapText="1"/>
    </xf>
    <xf numFmtId="0" fontId="24" fillId="2" borderId="1" xfId="0" applyNumberFormat="1" applyFont="1" applyFill="1" applyBorder="1" applyAlignment="1">
      <alignment horizontal="left" vertical="top" wrapText="1"/>
    </xf>
    <xf numFmtId="0" fontId="16" fillId="2" borderId="1" xfId="0" applyNumberFormat="1" applyFont="1" applyFill="1" applyBorder="1" applyAlignment="1">
      <alignment vertical="top" wrapText="1"/>
    </xf>
    <xf numFmtId="0" fontId="18" fillId="2" borderId="1" xfId="0" quotePrefix="1" applyFont="1" applyFill="1" applyBorder="1" applyAlignment="1">
      <alignment horizontal="left" vertical="top" wrapText="1"/>
    </xf>
    <xf numFmtId="0" fontId="18" fillId="2" borderId="1" xfId="1" applyFont="1" applyFill="1" applyBorder="1" applyAlignment="1">
      <alignment horizontal="left" vertical="top" wrapText="1"/>
    </xf>
    <xf numFmtId="0" fontId="11" fillId="2" borderId="1" xfId="0" quotePrefix="1" applyFont="1" applyFill="1" applyBorder="1" applyAlignment="1">
      <alignment horizontal="left" vertical="top" wrapText="1"/>
    </xf>
    <xf numFmtId="0" fontId="15" fillId="2" borderId="1" xfId="0" applyNumberFormat="1" applyFont="1" applyFill="1" applyBorder="1" applyAlignment="1">
      <alignment horizontal="center" vertical="center" wrapText="1"/>
    </xf>
    <xf numFmtId="0" fontId="15" fillId="0" borderId="5" xfId="0" applyNumberFormat="1" applyFont="1" applyBorder="1" applyAlignment="1">
      <alignment horizontal="center" vertical="center" wrapText="1"/>
    </xf>
    <xf numFmtId="0" fontId="16" fillId="0" borderId="15" xfId="0" applyNumberFormat="1" applyFont="1" applyBorder="1" applyAlignment="1">
      <alignment horizontal="center" vertical="top" wrapText="1"/>
    </xf>
    <xf numFmtId="0" fontId="2" fillId="0" borderId="5" xfId="0" applyNumberFormat="1" applyFont="1" applyBorder="1" applyAlignment="1">
      <alignment horizontal="left" vertical="top" wrapText="1"/>
    </xf>
    <xf numFmtId="49" fontId="18" fillId="2" borderId="2" xfId="0" applyNumberFormat="1" applyFont="1" applyFill="1" applyBorder="1" applyAlignment="1">
      <alignment horizontal="left" vertical="top" wrapText="1"/>
    </xf>
    <xf numFmtId="0" fontId="11" fillId="2" borderId="4" xfId="0" applyNumberFormat="1" applyFont="1" applyFill="1" applyBorder="1" applyAlignment="1">
      <alignment horizontal="center" vertical="top" wrapText="1"/>
    </xf>
    <xf numFmtId="0" fontId="11" fillId="2" borderId="10" xfId="0" applyNumberFormat="1" applyFont="1" applyFill="1" applyBorder="1" applyAlignment="1">
      <alignment horizontal="center" vertical="top" wrapText="1"/>
    </xf>
    <xf numFmtId="0" fontId="11" fillId="2" borderId="13" xfId="0" applyNumberFormat="1" applyFont="1" applyFill="1" applyBorder="1" applyAlignment="1">
      <alignment horizontal="center" vertical="top" wrapText="1"/>
    </xf>
    <xf numFmtId="49" fontId="18" fillId="2" borderId="15" xfId="0" applyNumberFormat="1" applyFont="1" applyFill="1" applyBorder="1" applyAlignment="1">
      <alignment horizontal="left" vertical="top" wrapText="1"/>
    </xf>
    <xf numFmtId="0" fontId="15" fillId="0" borderId="9" xfId="0" applyNumberFormat="1" applyFont="1" applyBorder="1" applyAlignment="1">
      <alignment horizontal="center" vertical="center" wrapText="1"/>
    </xf>
    <xf numFmtId="0" fontId="15" fillId="0" borderId="15" xfId="0" applyNumberFormat="1" applyFont="1" applyBorder="1" applyAlignment="1">
      <alignment horizontal="center" vertical="center" wrapText="1"/>
    </xf>
    <xf numFmtId="49" fontId="18" fillId="2" borderId="0" xfId="0" applyNumberFormat="1" applyFont="1" applyFill="1" applyBorder="1" applyAlignment="1">
      <alignment horizontal="left" vertical="top" wrapText="1"/>
    </xf>
    <xf numFmtId="49" fontId="18" fillId="0" borderId="1" xfId="0" applyNumberFormat="1" applyFont="1" applyFill="1" applyBorder="1" applyAlignment="1">
      <alignment horizontal="left" vertical="top" wrapText="1"/>
    </xf>
    <xf numFmtId="49" fontId="25" fillId="2" borderId="1" xfId="0" applyNumberFormat="1" applyFont="1" applyFill="1" applyBorder="1" applyAlignment="1">
      <alignment horizontal="center" vertical="top" wrapText="1"/>
    </xf>
    <xf numFmtId="49" fontId="18" fillId="2" borderId="12" xfId="0" applyNumberFormat="1" applyFont="1" applyFill="1" applyBorder="1" applyAlignment="1">
      <alignment horizontal="left" vertical="top" wrapText="1"/>
    </xf>
    <xf numFmtId="49" fontId="20" fillId="2" borderId="0" xfId="0" applyNumberFormat="1" applyFont="1" applyFill="1" applyBorder="1" applyAlignment="1">
      <alignment horizontal="left" vertical="top" wrapText="1"/>
    </xf>
    <xf numFmtId="49" fontId="20" fillId="2" borderId="10" xfId="0" applyNumberFormat="1" applyFont="1" applyFill="1" applyBorder="1" applyAlignment="1">
      <alignment horizontal="left" vertical="top" wrapText="1"/>
    </xf>
    <xf numFmtId="0" fontId="11" fillId="2" borderId="0" xfId="0" applyNumberFormat="1" applyFont="1" applyFill="1" applyBorder="1" applyAlignment="1">
      <alignment horizontal="center" vertical="top" wrapText="1"/>
    </xf>
    <xf numFmtId="49" fontId="36" fillId="2" borderId="1" xfId="0" applyNumberFormat="1" applyFont="1" applyFill="1" applyBorder="1" applyAlignment="1">
      <alignment horizontal="left" vertical="top" wrapText="1"/>
    </xf>
    <xf numFmtId="49" fontId="36" fillId="2" borderId="2" xfId="0" applyNumberFormat="1" applyFont="1" applyFill="1" applyBorder="1" applyAlignment="1">
      <alignment horizontal="left" vertical="top" wrapText="1"/>
    </xf>
    <xf numFmtId="0" fontId="16" fillId="0" borderId="0" xfId="0" applyNumberFormat="1" applyFont="1" applyBorder="1" applyAlignment="1">
      <alignment horizontal="left" vertical="top" wrapText="1"/>
    </xf>
    <xf numFmtId="0" fontId="15" fillId="2" borderId="3" xfId="0" applyNumberFormat="1" applyFont="1" applyFill="1" applyBorder="1" applyAlignment="1">
      <alignment horizontal="center" vertical="center" wrapText="1"/>
    </xf>
    <xf numFmtId="49" fontId="25" fillId="2" borderId="12" xfId="0" applyNumberFormat="1" applyFont="1" applyFill="1" applyBorder="1" applyAlignment="1">
      <alignment horizontal="left" vertical="top" wrapText="1"/>
    </xf>
    <xf numFmtId="49" fontId="25" fillId="2" borderId="14" xfId="0" applyNumberFormat="1" applyFont="1" applyFill="1" applyBorder="1" applyAlignment="1">
      <alignment horizontal="left" vertical="top" wrapText="1"/>
    </xf>
    <xf numFmtId="0" fontId="11" fillId="2" borderId="13" xfId="0" applyNumberFormat="1" applyFont="1" applyFill="1" applyBorder="1" applyAlignment="1">
      <alignment horizontal="left" vertical="top" wrapText="1"/>
    </xf>
    <xf numFmtId="0" fontId="2" fillId="2" borderId="10" xfId="0" applyNumberFormat="1" applyFont="1" applyFill="1" applyBorder="1" applyAlignment="1">
      <alignment horizontal="center" vertical="center" wrapText="1"/>
    </xf>
    <xf numFmtId="49" fontId="38" fillId="2" borderId="1" xfId="0" applyNumberFormat="1" applyFont="1" applyFill="1" applyBorder="1" applyAlignment="1">
      <alignment horizontal="left" vertical="top" wrapText="1"/>
    </xf>
    <xf numFmtId="165" fontId="40" fillId="2" borderId="1" xfId="0" applyNumberFormat="1" applyFont="1" applyFill="1" applyBorder="1" applyAlignment="1" applyProtection="1">
      <alignment horizontal="center" vertical="top"/>
    </xf>
    <xf numFmtId="0" fontId="40" fillId="2" borderId="1" xfId="0" applyFont="1" applyFill="1" applyBorder="1" applyAlignment="1" applyProtection="1">
      <alignment horizontal="center" vertical="top"/>
    </xf>
    <xf numFmtId="164" fontId="40" fillId="0" borderId="1" xfId="0" applyNumberFormat="1" applyFont="1" applyBorder="1" applyAlignment="1">
      <alignment horizontal="center" vertical="top" wrapText="1"/>
    </xf>
    <xf numFmtId="0" fontId="40" fillId="0" borderId="1" xfId="0" applyNumberFormat="1" applyFont="1" applyBorder="1" applyAlignment="1">
      <alignment horizontal="center" vertical="top" wrapText="1"/>
    </xf>
    <xf numFmtId="2" fontId="40" fillId="0" borderId="1" xfId="0" applyNumberFormat="1" applyFont="1" applyBorder="1" applyAlignment="1">
      <alignment horizontal="center" vertical="top" wrapText="1"/>
    </xf>
    <xf numFmtId="0" fontId="11" fillId="2" borderId="6" xfId="1" applyFont="1" applyFill="1" applyBorder="1" applyAlignment="1">
      <alignment horizontal="left" vertical="top"/>
    </xf>
    <xf numFmtId="0" fontId="11" fillId="2" borderId="6" xfId="1" applyFont="1" applyFill="1" applyBorder="1" applyAlignment="1">
      <alignment horizontal="left" vertical="top" wrapText="1"/>
    </xf>
    <xf numFmtId="49" fontId="11" fillId="2" borderId="6" xfId="0" applyNumberFormat="1" applyFont="1" applyFill="1" applyBorder="1" applyAlignment="1">
      <alignment horizontal="left" vertical="top" wrapText="1"/>
    </xf>
    <xf numFmtId="0" fontId="11" fillId="2" borderId="0" xfId="0" applyNumberFormat="1" applyFont="1" applyFill="1" applyAlignment="1">
      <alignment horizontal="center" vertical="top" wrapText="1"/>
    </xf>
    <xf numFmtId="0" fontId="11" fillId="2" borderId="0" xfId="0" applyNumberFormat="1" applyFont="1" applyFill="1" applyAlignment="1">
      <alignment horizontal="left" vertical="top" wrapText="1"/>
    </xf>
    <xf numFmtId="49" fontId="11" fillId="2" borderId="5" xfId="0" applyNumberFormat="1" applyFont="1" applyFill="1" applyBorder="1" applyAlignment="1">
      <alignment horizontal="center" vertical="top" wrapText="1"/>
    </xf>
    <xf numFmtId="0" fontId="4" fillId="2" borderId="1" xfId="0" applyNumberFormat="1" applyFont="1" applyFill="1" applyBorder="1" applyAlignment="1">
      <alignment horizontal="left" vertical="top" wrapText="1"/>
    </xf>
    <xf numFmtId="49" fontId="11" fillId="2" borderId="7" xfId="0" applyNumberFormat="1" applyFont="1" applyFill="1" applyBorder="1" applyAlignment="1">
      <alignment horizontal="center" vertical="top" wrapText="1"/>
    </xf>
    <xf numFmtId="0" fontId="14" fillId="3" borderId="7" xfId="1" applyFont="1" applyFill="1" applyBorder="1" applyAlignment="1">
      <alignment horizontal="center" vertical="top" wrapText="1"/>
    </xf>
    <xf numFmtId="0" fontId="11" fillId="2" borderId="7" xfId="1" applyFont="1" applyFill="1" applyBorder="1" applyAlignment="1">
      <alignment horizontal="center" vertical="top" wrapText="1"/>
    </xf>
    <xf numFmtId="0" fontId="14" fillId="2" borderId="1" xfId="1" applyFont="1" applyFill="1" applyBorder="1" applyAlignment="1">
      <alignment vertical="top" wrapText="1"/>
    </xf>
    <xf numFmtId="0" fontId="14" fillId="2" borderId="1" xfId="0" applyNumberFormat="1" applyFont="1" applyFill="1" applyBorder="1" applyAlignment="1">
      <alignment vertical="top" wrapText="1"/>
    </xf>
    <xf numFmtId="0" fontId="3" fillId="2" borderId="0" xfId="0" applyNumberFormat="1" applyFont="1" applyFill="1" applyBorder="1" applyAlignment="1">
      <alignment horizontal="center" vertical="center" wrapText="1"/>
    </xf>
    <xf numFmtId="49" fontId="41" fillId="2" borderId="1" xfId="0" applyNumberFormat="1" applyFont="1" applyFill="1" applyBorder="1" applyAlignment="1">
      <alignment horizontal="left" vertical="top" wrapText="1"/>
    </xf>
    <xf numFmtId="0" fontId="41" fillId="2" borderId="0" xfId="0" applyNumberFormat="1" applyFont="1" applyFill="1" applyBorder="1" applyAlignment="1">
      <alignment horizontal="center" vertical="top" wrapText="1"/>
    </xf>
    <xf numFmtId="0" fontId="41" fillId="2" borderId="1" xfId="1" applyFont="1" applyFill="1" applyBorder="1" applyAlignment="1">
      <alignment vertical="top"/>
    </xf>
    <xf numFmtId="0" fontId="41" fillId="2" borderId="1" xfId="1" applyFont="1" applyFill="1" applyBorder="1" applyAlignment="1">
      <alignment vertical="top" wrapText="1"/>
    </xf>
    <xf numFmtId="0" fontId="41" fillId="2" borderId="10" xfId="0" applyNumberFormat="1" applyFont="1" applyFill="1" applyBorder="1" applyAlignment="1">
      <alignment horizontal="center" vertical="top" wrapText="1"/>
    </xf>
    <xf numFmtId="0" fontId="14" fillId="2" borderId="13" xfId="0" applyNumberFormat="1" applyFont="1" applyFill="1" applyBorder="1" applyAlignment="1">
      <alignment horizontal="center" vertical="top" wrapText="1"/>
    </xf>
    <xf numFmtId="49" fontId="3" fillId="2" borderId="0" xfId="0" applyNumberFormat="1" applyFont="1" applyFill="1" applyBorder="1" applyAlignment="1">
      <alignment horizontal="center" vertical="center" wrapText="1"/>
    </xf>
    <xf numFmtId="0" fontId="3" fillId="2" borderId="1" xfId="0" applyNumberFormat="1" applyFont="1" applyFill="1" applyBorder="1" applyAlignment="1">
      <alignment vertical="top" wrapText="1"/>
    </xf>
    <xf numFmtId="49" fontId="3" fillId="2" borderId="3" xfId="0" applyNumberFormat="1" applyFont="1" applyFill="1" applyBorder="1" applyAlignment="1">
      <alignment vertical="top" wrapText="1"/>
    </xf>
    <xf numFmtId="0" fontId="44" fillId="2" borderId="1" xfId="0" applyNumberFormat="1" applyFont="1" applyFill="1" applyBorder="1" applyAlignment="1">
      <alignment horizontal="left" vertical="top" wrapText="1"/>
    </xf>
    <xf numFmtId="49" fontId="2" fillId="2" borderId="1" xfId="0" applyNumberFormat="1" applyFont="1" applyFill="1" applyBorder="1" applyAlignment="1">
      <alignment horizontal="left" vertical="top" wrapText="1"/>
    </xf>
    <xf numFmtId="0" fontId="15" fillId="2" borderId="7" xfId="0" applyNumberFormat="1" applyFont="1" applyFill="1" applyBorder="1" applyAlignment="1">
      <alignment horizontal="left" vertical="top" wrapText="1"/>
    </xf>
    <xf numFmtId="0" fontId="44" fillId="2" borderId="5" xfId="0" applyNumberFormat="1" applyFont="1" applyFill="1" applyBorder="1" applyAlignment="1">
      <alignment horizontal="left" vertical="top" wrapText="1"/>
    </xf>
    <xf numFmtId="0" fontId="15" fillId="2" borderId="7" xfId="0" applyNumberFormat="1" applyFont="1" applyFill="1" applyBorder="1" applyAlignment="1">
      <alignment horizontal="center" vertical="top" wrapText="1"/>
    </xf>
    <xf numFmtId="0" fontId="15" fillId="2" borderId="5" xfId="0" applyNumberFormat="1" applyFont="1" applyFill="1" applyBorder="1" applyAlignment="1">
      <alignment horizontal="center" vertical="top" wrapText="1"/>
    </xf>
    <xf numFmtId="49" fontId="44" fillId="2" borderId="2" xfId="0" applyNumberFormat="1" applyFont="1" applyFill="1" applyBorder="1" applyAlignment="1">
      <alignment horizontal="left" vertical="top" wrapText="1"/>
    </xf>
    <xf numFmtId="0" fontId="44" fillId="2" borderId="1" xfId="1" quotePrefix="1" applyFont="1" applyFill="1" applyBorder="1" applyAlignment="1">
      <alignment horizontal="left" vertical="top" wrapText="1"/>
    </xf>
    <xf numFmtId="0" fontId="44" fillId="2" borderId="1" xfId="0" quotePrefix="1" applyFont="1" applyFill="1" applyBorder="1" applyAlignment="1">
      <alignment horizontal="left" vertical="top" wrapText="1"/>
    </xf>
    <xf numFmtId="49" fontId="43" fillId="2" borderId="3" xfId="0" applyNumberFormat="1" applyFont="1" applyFill="1" applyBorder="1" applyAlignment="1">
      <alignment horizontal="left" vertical="top" wrapText="1"/>
    </xf>
    <xf numFmtId="49" fontId="43" fillId="2" borderId="2" xfId="0" applyNumberFormat="1" applyFont="1" applyFill="1" applyBorder="1" applyAlignment="1">
      <alignment horizontal="left" vertical="top" wrapText="1"/>
    </xf>
    <xf numFmtId="0" fontId="44" fillId="0" borderId="1" xfId="0" applyNumberFormat="1" applyFont="1" applyBorder="1" applyAlignment="1">
      <alignment horizontal="left" vertical="top" wrapText="1"/>
    </xf>
    <xf numFmtId="0" fontId="44" fillId="0" borderId="1" xfId="0" quotePrefix="1" applyNumberFormat="1" applyFont="1" applyBorder="1" applyAlignment="1">
      <alignment vertical="top" wrapText="1"/>
    </xf>
    <xf numFmtId="0" fontId="2" fillId="0" borderId="1" xfId="0" applyNumberFormat="1" applyFont="1" applyBorder="1" applyAlignment="1">
      <alignment horizontal="left" vertical="top" wrapText="1"/>
    </xf>
    <xf numFmtId="0" fontId="30" fillId="0" borderId="1" xfId="0" applyNumberFormat="1" applyFont="1" applyBorder="1" applyAlignment="1">
      <alignment horizontal="center" vertical="top" wrapText="1"/>
    </xf>
    <xf numFmtId="49" fontId="44" fillId="2" borderId="1" xfId="0" quotePrefix="1" applyNumberFormat="1" applyFont="1" applyFill="1" applyBorder="1" applyAlignment="1">
      <alignment vertical="top" wrapText="1"/>
    </xf>
    <xf numFmtId="49" fontId="2" fillId="2" borderId="1" xfId="0" quotePrefix="1" applyNumberFormat="1" applyFont="1" applyFill="1" applyBorder="1" applyAlignment="1">
      <alignment horizontal="left" vertical="top" wrapText="1"/>
    </xf>
    <xf numFmtId="0" fontId="44" fillId="0" borderId="1" xfId="0" applyFont="1" applyBorder="1" applyAlignment="1">
      <alignment horizontal="left" vertical="top" wrapText="1"/>
    </xf>
    <xf numFmtId="0" fontId="2" fillId="0" borderId="1" xfId="0" applyFont="1" applyBorder="1" applyAlignment="1">
      <alignment horizontal="left" vertical="top" wrapText="1"/>
    </xf>
    <xf numFmtId="0" fontId="15" fillId="0" borderId="1" xfId="0" applyNumberFormat="1" applyFont="1" applyBorder="1" applyAlignment="1">
      <alignment vertical="top" wrapText="1"/>
    </xf>
    <xf numFmtId="49" fontId="3" fillId="2" borderId="1" xfId="0" applyNumberFormat="1" applyFont="1" applyFill="1" applyBorder="1" applyAlignment="1">
      <alignment horizontal="center" vertical="top" wrapText="1"/>
    </xf>
    <xf numFmtId="0" fontId="44" fillId="2" borderId="1" xfId="0" applyNumberFormat="1" applyFont="1" applyFill="1" applyBorder="1" applyAlignment="1">
      <alignment horizontal="center" vertical="top" wrapText="1"/>
    </xf>
    <xf numFmtId="49" fontId="2" fillId="2" borderId="1" xfId="0" applyNumberFormat="1" applyFont="1" applyFill="1" applyBorder="1" applyAlignment="1">
      <alignment horizontal="center" vertical="top" wrapText="1"/>
    </xf>
    <xf numFmtId="0" fontId="2" fillId="2" borderId="7" xfId="0" applyNumberFormat="1" applyFont="1" applyFill="1" applyBorder="1" applyAlignment="1">
      <alignment horizontal="center" vertical="top" wrapText="1"/>
    </xf>
    <xf numFmtId="0" fontId="2" fillId="2" borderId="6" xfId="0" applyNumberFormat="1" applyFont="1" applyFill="1" applyBorder="1" applyAlignment="1">
      <alignment horizontal="center" vertical="top" wrapText="1"/>
    </xf>
    <xf numFmtId="0" fontId="2" fillId="2" borderId="5" xfId="0" applyNumberFormat="1" applyFont="1" applyFill="1" applyBorder="1" applyAlignment="1">
      <alignment horizontal="center" vertical="top" wrapText="1"/>
    </xf>
    <xf numFmtId="0" fontId="2" fillId="2" borderId="0"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top" wrapText="1"/>
    </xf>
    <xf numFmtId="0" fontId="11" fillId="2" borderId="1" xfId="0" applyNumberFormat="1" applyFont="1" applyFill="1" applyBorder="1" applyAlignment="1">
      <alignment horizontal="left" vertical="top" wrapText="1"/>
    </xf>
    <xf numFmtId="0" fontId="11" fillId="2" borderId="7" xfId="0" applyNumberFormat="1" applyFont="1" applyFill="1" applyBorder="1" applyAlignment="1">
      <alignment horizontal="center" vertical="top" wrapText="1"/>
    </xf>
    <xf numFmtId="0" fontId="11" fillId="2" borderId="6" xfId="0" applyNumberFormat="1" applyFont="1" applyFill="1" applyBorder="1" applyAlignment="1">
      <alignment horizontal="center" vertical="top" wrapText="1"/>
    </xf>
    <xf numFmtId="0" fontId="11" fillId="2" borderId="5" xfId="0" applyNumberFormat="1" applyFont="1" applyFill="1" applyBorder="1" applyAlignment="1">
      <alignment horizontal="center" vertical="top" wrapText="1"/>
    </xf>
    <xf numFmtId="0" fontId="2" fillId="2" borderId="0" xfId="0" applyNumberFormat="1" applyFont="1" applyFill="1" applyAlignment="1">
      <alignment horizontal="center" vertical="center" wrapText="1"/>
    </xf>
    <xf numFmtId="0" fontId="2" fillId="2" borderId="2" xfId="0" applyFont="1" applyFill="1" applyBorder="1" applyAlignment="1">
      <alignment vertical="top"/>
    </xf>
    <xf numFmtId="0" fontId="2" fillId="2" borderId="2" xfId="0" applyFont="1" applyFill="1" applyBorder="1" applyAlignment="1">
      <alignment horizontal="left" vertical="top"/>
    </xf>
    <xf numFmtId="0" fontId="2" fillId="2" borderId="0" xfId="0" applyNumberFormat="1" applyFont="1" applyFill="1" applyBorder="1" applyAlignment="1">
      <alignment horizontal="center" vertical="center"/>
    </xf>
    <xf numFmtId="49" fontId="25" fillId="2" borderId="3" xfId="0" applyNumberFormat="1" applyFont="1" applyFill="1" applyBorder="1" applyAlignment="1">
      <alignment horizontal="center" vertical="top" wrapText="1"/>
    </xf>
    <xf numFmtId="0" fontId="6" fillId="2" borderId="2" xfId="0" applyFont="1" applyFill="1" applyBorder="1" applyAlignment="1">
      <alignment horizontal="left" vertical="top"/>
    </xf>
    <xf numFmtId="0" fontId="3" fillId="2" borderId="2" xfId="0" applyFont="1" applyFill="1" applyBorder="1" applyAlignment="1">
      <alignment horizontal="left" vertical="top"/>
    </xf>
    <xf numFmtId="0" fontId="11" fillId="2" borderId="7" xfId="0" applyNumberFormat="1" applyFont="1" applyFill="1" applyBorder="1" applyAlignment="1">
      <alignment vertical="top" wrapText="1"/>
    </xf>
    <xf numFmtId="0" fontId="11" fillId="2" borderId="6" xfId="0" applyNumberFormat="1" applyFont="1" applyFill="1" applyBorder="1" applyAlignment="1">
      <alignment vertical="top" wrapText="1"/>
    </xf>
    <xf numFmtId="0" fontId="11" fillId="2" borderId="5" xfId="0" applyNumberFormat="1" applyFont="1" applyFill="1" applyBorder="1" applyAlignment="1">
      <alignment vertical="top" wrapText="1"/>
    </xf>
    <xf numFmtId="0" fontId="11" fillId="2" borderId="6" xfId="0" applyNumberFormat="1" applyFont="1" applyFill="1" applyBorder="1" applyAlignment="1">
      <alignment horizontal="left" vertical="top" wrapText="1"/>
    </xf>
    <xf numFmtId="0" fontId="11" fillId="2" borderId="5" xfId="0" applyNumberFormat="1" applyFont="1" applyFill="1" applyBorder="1" applyAlignment="1">
      <alignment horizontal="left" vertical="top" wrapText="1"/>
    </xf>
    <xf numFmtId="0" fontId="11" fillId="2" borderId="7" xfId="0" applyNumberFormat="1" applyFont="1" applyFill="1" applyBorder="1" applyAlignment="1">
      <alignment horizontal="left" vertical="top" wrapText="1"/>
    </xf>
    <xf numFmtId="0" fontId="11" fillId="2" borderId="1" xfId="0" applyNumberFormat="1" applyFont="1" applyFill="1" applyBorder="1" applyAlignment="1">
      <alignment horizontal="center" vertical="top" wrapText="1"/>
    </xf>
    <xf numFmtId="0" fontId="16" fillId="0" borderId="1" xfId="0" applyNumberFormat="1" applyFont="1" applyBorder="1" applyAlignment="1">
      <alignment horizontal="left" vertical="top" wrapText="1"/>
    </xf>
    <xf numFmtId="0" fontId="11" fillId="2" borderId="11" xfId="0" applyNumberFormat="1" applyFont="1" applyFill="1" applyBorder="1" applyAlignment="1">
      <alignment horizontal="center" vertical="top" wrapText="1"/>
    </xf>
    <xf numFmtId="49" fontId="14" fillId="2" borderId="1" xfId="0" applyNumberFormat="1" applyFont="1" applyFill="1" applyBorder="1" applyAlignment="1">
      <alignment horizontal="center" vertical="top" wrapText="1"/>
    </xf>
    <xf numFmtId="49" fontId="14" fillId="2" borderId="1" xfId="0" applyNumberFormat="1" applyFont="1" applyFill="1" applyBorder="1" applyAlignment="1">
      <alignment horizontal="left" vertical="top" wrapText="1"/>
    </xf>
    <xf numFmtId="49" fontId="11" fillId="2" borderId="7" xfId="0" applyNumberFormat="1" applyFont="1" applyFill="1" applyBorder="1" applyAlignment="1">
      <alignment horizontal="left" vertical="top" wrapText="1"/>
    </xf>
    <xf numFmtId="0" fontId="3" fillId="2" borderId="1" xfId="0" applyNumberFormat="1" applyFont="1" applyFill="1" applyBorder="1" applyAlignment="1">
      <alignment horizontal="center" vertical="top" wrapText="1"/>
    </xf>
    <xf numFmtId="0" fontId="11" fillId="2" borderId="6" xfId="0" applyNumberFormat="1" applyFont="1" applyFill="1" applyBorder="1" applyAlignment="1">
      <alignment horizontal="center" vertical="top" wrapText="1"/>
    </xf>
    <xf numFmtId="0" fontId="11" fillId="2" borderId="1" xfId="0" applyNumberFormat="1" applyFont="1" applyFill="1" applyBorder="1" applyAlignment="1">
      <alignment horizontal="left" vertical="top" wrapText="1"/>
    </xf>
    <xf numFmtId="0" fontId="16" fillId="0" borderId="1" xfId="0" applyNumberFormat="1" applyFont="1" applyBorder="1" applyAlignment="1">
      <alignment horizontal="left" vertical="top" wrapText="1"/>
    </xf>
    <xf numFmtId="0" fontId="16" fillId="2" borderId="1" xfId="0" applyNumberFormat="1" applyFont="1" applyFill="1" applyBorder="1" applyAlignment="1">
      <alignment horizontal="left" vertical="top" wrapText="1"/>
    </xf>
    <xf numFmtId="0" fontId="2" fillId="2" borderId="0" xfId="0" applyNumberFormat="1" applyFont="1" applyFill="1" applyBorder="1" applyAlignment="1">
      <alignment horizontal="center" vertical="center" wrapText="1"/>
    </xf>
    <xf numFmtId="49" fontId="18" fillId="2" borderId="3" xfId="0" applyNumberFormat="1" applyFont="1" applyFill="1" applyBorder="1" applyAlignment="1">
      <alignment horizontal="left" vertical="top" wrapText="1"/>
    </xf>
    <xf numFmtId="0" fontId="50" fillId="0" borderId="1" xfId="0" applyNumberFormat="1" applyFont="1" applyBorder="1" applyAlignment="1">
      <alignment horizontal="left" vertical="top" wrapText="1"/>
    </xf>
    <xf numFmtId="0" fontId="50" fillId="2" borderId="1" xfId="0" quotePrefix="1" applyFont="1" applyFill="1" applyBorder="1" applyAlignment="1">
      <alignment horizontal="left" vertical="top" wrapText="1"/>
    </xf>
    <xf numFmtId="0" fontId="50" fillId="2" borderId="1" xfId="0" applyFont="1" applyFill="1" applyBorder="1" applyAlignment="1">
      <alignment horizontal="left" vertical="top" wrapText="1"/>
    </xf>
    <xf numFmtId="0" fontId="14" fillId="2" borderId="1" xfId="0" applyNumberFormat="1" applyFont="1" applyFill="1" applyBorder="1" applyAlignment="1">
      <alignment horizontal="center" vertical="top" wrapText="1"/>
    </xf>
    <xf numFmtId="0" fontId="3" fillId="2" borderId="1" xfId="0" applyNumberFormat="1" applyFont="1" applyFill="1" applyBorder="1" applyAlignment="1">
      <alignment horizontal="center" vertical="top" wrapText="1"/>
    </xf>
    <xf numFmtId="49" fontId="14" fillId="2" borderId="3" xfId="0" applyNumberFormat="1" applyFont="1" applyFill="1" applyBorder="1" applyAlignment="1">
      <alignment horizontal="left" vertical="top" wrapText="1"/>
    </xf>
    <xf numFmtId="49" fontId="45" fillId="2" borderId="4" xfId="0" applyNumberFormat="1" applyFont="1" applyFill="1" applyBorder="1" applyAlignment="1">
      <alignment horizontal="left" vertical="top" wrapText="1"/>
    </xf>
    <xf numFmtId="49" fontId="45" fillId="2" borderId="3" xfId="0" applyNumberFormat="1" applyFont="1" applyFill="1" applyBorder="1" applyAlignment="1">
      <alignment horizontal="center" vertical="top" wrapText="1"/>
    </xf>
    <xf numFmtId="0" fontId="2" fillId="2" borderId="7" xfId="0" applyNumberFormat="1" applyFont="1" applyFill="1" applyBorder="1" applyAlignment="1">
      <alignment horizontal="center" vertical="top" wrapText="1"/>
    </xf>
    <xf numFmtId="0" fontId="11" fillId="2" borderId="7" xfId="0" applyNumberFormat="1" applyFont="1" applyFill="1" applyBorder="1" applyAlignment="1">
      <alignment horizontal="center" vertical="top" wrapText="1"/>
    </xf>
    <xf numFmtId="49" fontId="44" fillId="2" borderId="7" xfId="0" applyNumberFormat="1" applyFont="1" applyFill="1" applyBorder="1" applyAlignment="1">
      <alignment horizontal="left" vertical="top" wrapText="1"/>
    </xf>
    <xf numFmtId="49" fontId="18" fillId="2" borderId="5" xfId="0" applyNumberFormat="1" applyFont="1" applyFill="1" applyBorder="1" applyAlignment="1">
      <alignment horizontal="left" vertical="top" wrapText="1"/>
    </xf>
    <xf numFmtId="49" fontId="18" fillId="2" borderId="1" xfId="0" applyNumberFormat="1" applyFont="1" applyFill="1" applyBorder="1" applyAlignment="1">
      <alignment horizontal="left" vertical="top" wrapText="1"/>
    </xf>
    <xf numFmtId="49" fontId="18" fillId="2" borderId="7" xfId="0" applyNumberFormat="1" applyFont="1" applyFill="1" applyBorder="1" applyAlignment="1">
      <alignment horizontal="left" vertical="top" wrapText="1"/>
    </xf>
    <xf numFmtId="49" fontId="18" fillId="2" borderId="6" xfId="0" applyNumberFormat="1" applyFont="1" applyFill="1" applyBorder="1" applyAlignment="1">
      <alignment horizontal="left" vertical="top" wrapText="1"/>
    </xf>
    <xf numFmtId="0" fontId="19" fillId="3" borderId="7" xfId="0" applyNumberFormat="1" applyFont="1" applyFill="1" applyBorder="1" applyAlignment="1">
      <alignment horizontal="center" vertical="top" wrapText="1"/>
    </xf>
    <xf numFmtId="0" fontId="19" fillId="3" borderId="6" xfId="0" applyNumberFormat="1" applyFont="1" applyFill="1" applyBorder="1" applyAlignment="1">
      <alignment horizontal="center" vertical="top" wrapText="1"/>
    </xf>
    <xf numFmtId="0" fontId="19" fillId="3" borderId="5" xfId="0" applyNumberFormat="1" applyFont="1" applyFill="1" applyBorder="1" applyAlignment="1">
      <alignment horizontal="center" vertical="top" wrapText="1"/>
    </xf>
    <xf numFmtId="49" fontId="25" fillId="2" borderId="1" xfId="0" applyNumberFormat="1" applyFont="1" applyFill="1" applyBorder="1" applyAlignment="1">
      <alignment horizontal="left" vertical="top" wrapText="1"/>
    </xf>
    <xf numFmtId="49" fontId="44" fillId="2" borderId="1" xfId="0" applyNumberFormat="1" applyFont="1" applyFill="1" applyBorder="1" applyAlignment="1">
      <alignment horizontal="left" vertical="top" wrapText="1"/>
    </xf>
    <xf numFmtId="0" fontId="11" fillId="2" borderId="1" xfId="0" applyNumberFormat="1" applyFont="1" applyFill="1" applyBorder="1" applyAlignment="1">
      <alignment horizontal="left" vertical="top" wrapText="1"/>
    </xf>
    <xf numFmtId="0" fontId="2" fillId="2" borderId="5" xfId="0" applyNumberFormat="1" applyFont="1" applyFill="1" applyBorder="1" applyAlignment="1">
      <alignment horizontal="center" vertical="top" wrapText="1"/>
    </xf>
    <xf numFmtId="0" fontId="2" fillId="2" borderId="1" xfId="0" applyNumberFormat="1" applyFont="1" applyFill="1" applyBorder="1" applyAlignment="1">
      <alignment horizontal="center" vertical="top" wrapText="1"/>
    </xf>
    <xf numFmtId="0" fontId="11" fillId="2" borderId="7" xfId="0" applyNumberFormat="1" applyFont="1" applyFill="1" applyBorder="1" applyAlignment="1">
      <alignment horizontal="left" vertical="top" wrapText="1"/>
    </xf>
    <xf numFmtId="49" fontId="20" fillId="2" borderId="7" xfId="0" applyNumberFormat="1" applyFont="1" applyFill="1" applyBorder="1" applyAlignment="1">
      <alignment horizontal="left" vertical="top" wrapText="1"/>
    </xf>
    <xf numFmtId="49" fontId="20" fillId="2" borderId="6" xfId="0" applyNumberFormat="1" applyFont="1" applyFill="1" applyBorder="1" applyAlignment="1">
      <alignment horizontal="left" vertical="top" wrapText="1"/>
    </xf>
    <xf numFmtId="49" fontId="20" fillId="2" borderId="1" xfId="0" applyNumberFormat="1" applyFont="1" applyFill="1" applyBorder="1" applyAlignment="1">
      <alignment horizontal="left" vertical="top" wrapText="1"/>
    </xf>
    <xf numFmtId="49" fontId="20" fillId="2" borderId="5" xfId="0" applyNumberFormat="1" applyFont="1" applyFill="1" applyBorder="1" applyAlignment="1">
      <alignment horizontal="left" vertical="top" wrapText="1"/>
    </xf>
    <xf numFmtId="49" fontId="21" fillId="2" borderId="1" xfId="0" applyNumberFormat="1" applyFont="1" applyFill="1" applyBorder="1" applyAlignment="1">
      <alignment horizontal="left" vertical="top" wrapText="1"/>
    </xf>
    <xf numFmtId="0" fontId="19" fillId="2" borderId="1" xfId="0" applyNumberFormat="1" applyFont="1" applyFill="1" applyBorder="1" applyAlignment="1">
      <alignment horizontal="center" vertical="top" wrapText="1"/>
    </xf>
    <xf numFmtId="0" fontId="15" fillId="2" borderId="1" xfId="0" applyNumberFormat="1" applyFont="1" applyFill="1" applyBorder="1" applyAlignment="1">
      <alignment horizontal="center" vertical="top" wrapText="1"/>
    </xf>
    <xf numFmtId="0" fontId="16" fillId="0" borderId="1" xfId="0" applyNumberFormat="1" applyFont="1" applyBorder="1" applyAlignment="1">
      <alignment horizontal="left" vertical="top" wrapText="1"/>
    </xf>
    <xf numFmtId="0" fontId="15" fillId="0" borderId="1" xfId="0" applyNumberFormat="1" applyFont="1" applyBorder="1" applyAlignment="1">
      <alignment horizontal="left" vertical="top" wrapText="1"/>
    </xf>
    <xf numFmtId="0" fontId="16" fillId="2" borderId="7" xfId="0" applyNumberFormat="1" applyFont="1" applyFill="1" applyBorder="1" applyAlignment="1">
      <alignment horizontal="left" vertical="top" wrapText="1"/>
    </xf>
    <xf numFmtId="0" fontId="16" fillId="2" borderId="5" xfId="0" applyNumberFormat="1" applyFont="1" applyFill="1" applyBorder="1" applyAlignment="1">
      <alignment horizontal="left" vertical="top" wrapText="1"/>
    </xf>
    <xf numFmtId="0" fontId="16" fillId="0" borderId="7" xfId="0" applyNumberFormat="1" applyFont="1" applyBorder="1" applyAlignment="1">
      <alignment horizontal="left" vertical="top" wrapText="1"/>
    </xf>
    <xf numFmtId="0" fontId="15" fillId="0" borderId="5" xfId="0" applyNumberFormat="1" applyFont="1" applyBorder="1" applyAlignment="1">
      <alignment horizontal="left" vertical="top" wrapText="1"/>
    </xf>
    <xf numFmtId="0" fontId="16" fillId="2" borderId="7" xfId="0" applyNumberFormat="1" applyFont="1" applyFill="1" applyBorder="1" applyAlignment="1">
      <alignment horizontal="center" vertical="top" wrapText="1"/>
    </xf>
    <xf numFmtId="0" fontId="16" fillId="2" borderId="5" xfId="0" applyNumberFormat="1" applyFont="1" applyFill="1" applyBorder="1" applyAlignment="1">
      <alignment horizontal="center" vertical="top" wrapText="1"/>
    </xf>
    <xf numFmtId="0" fontId="16" fillId="0" borderId="5" xfId="0" applyNumberFormat="1" applyFont="1" applyBorder="1" applyAlignment="1">
      <alignment horizontal="left" vertical="top" wrapText="1"/>
    </xf>
    <xf numFmtId="49" fontId="18" fillId="2" borderId="10" xfId="0" applyNumberFormat="1" applyFont="1" applyFill="1" applyBorder="1" applyAlignment="1">
      <alignment horizontal="left" vertical="top" wrapText="1"/>
    </xf>
    <xf numFmtId="0" fontId="15" fillId="0" borderId="7" xfId="0" applyNumberFormat="1" applyFont="1" applyBorder="1" applyAlignment="1">
      <alignment horizontal="center" vertical="top" wrapText="1"/>
    </xf>
    <xf numFmtId="0" fontId="15" fillId="0" borderId="5" xfId="0" applyNumberFormat="1" applyFont="1" applyBorder="1" applyAlignment="1">
      <alignment horizontal="center" vertical="top" wrapText="1"/>
    </xf>
    <xf numFmtId="0" fontId="16" fillId="2" borderId="1" xfId="0" applyNumberFormat="1" applyFont="1" applyFill="1" applyBorder="1" applyAlignment="1">
      <alignment horizontal="left" vertical="top" wrapText="1"/>
    </xf>
    <xf numFmtId="0" fontId="11" fillId="2" borderId="1" xfId="0" applyNumberFormat="1" applyFont="1" applyFill="1" applyBorder="1" applyAlignment="1">
      <alignment horizontal="center" vertical="top" wrapText="1"/>
    </xf>
    <xf numFmtId="0" fontId="27" fillId="2" borderId="1" xfId="0" applyNumberFormat="1" applyFont="1" applyFill="1" applyBorder="1" applyAlignment="1">
      <alignment horizontal="left" vertical="top" wrapText="1"/>
    </xf>
    <xf numFmtId="0" fontId="15" fillId="2" borderId="1" xfId="0" applyNumberFormat="1" applyFont="1" applyFill="1" applyBorder="1" applyAlignment="1">
      <alignment horizontal="left" vertical="top" wrapText="1"/>
    </xf>
    <xf numFmtId="49" fontId="14" fillId="2" borderId="1" xfId="0" applyNumberFormat="1" applyFont="1" applyFill="1" applyBorder="1" applyAlignment="1">
      <alignment horizontal="left" vertical="top" wrapText="1"/>
    </xf>
    <xf numFmtId="49" fontId="11" fillId="2" borderId="1" xfId="0" applyNumberFormat="1" applyFont="1" applyFill="1" applyBorder="1" applyAlignment="1">
      <alignment horizontal="left" vertical="top" wrapText="1"/>
    </xf>
    <xf numFmtId="49" fontId="11" fillId="2" borderId="7" xfId="0" applyNumberFormat="1" applyFont="1" applyFill="1" applyBorder="1" applyAlignment="1">
      <alignment horizontal="left" vertical="top" wrapText="1"/>
    </xf>
    <xf numFmtId="0" fontId="19" fillId="3" borderId="5" xfId="0" applyNumberFormat="1" applyFont="1" applyFill="1" applyBorder="1" applyAlignment="1">
      <alignment horizontal="center" vertical="center" wrapText="1"/>
    </xf>
    <xf numFmtId="0" fontId="19" fillId="2" borderId="7" xfId="0" applyNumberFormat="1" applyFont="1" applyFill="1" applyBorder="1" applyAlignment="1">
      <alignment horizontal="center" vertical="top" wrapText="1"/>
    </xf>
    <xf numFmtId="0" fontId="19" fillId="2" borderId="5" xfId="0" applyNumberFormat="1" applyFont="1" applyFill="1" applyBorder="1" applyAlignment="1">
      <alignment horizontal="center" vertical="top" wrapText="1"/>
    </xf>
    <xf numFmtId="49" fontId="14" fillId="2" borderId="1" xfId="0" applyNumberFormat="1" applyFont="1" applyFill="1" applyBorder="1" applyAlignment="1">
      <alignment horizontal="center" vertical="top" wrapText="1"/>
    </xf>
    <xf numFmtId="49" fontId="28" fillId="2" borderId="7" xfId="0" applyNumberFormat="1" applyFont="1" applyFill="1" applyBorder="1" applyAlignment="1">
      <alignment horizontal="left" vertical="top" wrapText="1"/>
    </xf>
    <xf numFmtId="49" fontId="28" fillId="2" borderId="1" xfId="0" applyNumberFormat="1" applyFont="1" applyFill="1" applyBorder="1" applyAlignment="1">
      <alignment horizontal="left" vertical="top" wrapText="1"/>
    </xf>
    <xf numFmtId="49" fontId="28" fillId="2" borderId="5" xfId="0" applyNumberFormat="1" applyFont="1" applyFill="1" applyBorder="1" applyAlignment="1">
      <alignment horizontal="left" vertical="top" wrapText="1"/>
    </xf>
    <xf numFmtId="49" fontId="18" fillId="2" borderId="1" xfId="0" applyNumberFormat="1" applyFont="1" applyFill="1" applyBorder="1" applyAlignment="1">
      <alignment horizontal="center" vertical="top" wrapText="1"/>
    </xf>
    <xf numFmtId="49" fontId="20" fillId="2" borderId="1" xfId="0" applyNumberFormat="1" applyFont="1" applyFill="1" applyBorder="1" applyAlignment="1">
      <alignment horizontal="center" vertical="top" wrapText="1"/>
    </xf>
    <xf numFmtId="49" fontId="44" fillId="2" borderId="1" xfId="0" applyNumberFormat="1" applyFont="1" applyFill="1" applyBorder="1" applyAlignment="1">
      <alignment vertical="top" wrapText="1"/>
    </xf>
    <xf numFmtId="49" fontId="20" fillId="2" borderId="6" xfId="0" applyNumberFormat="1" applyFont="1" applyFill="1" applyBorder="1" applyAlignment="1">
      <alignment vertical="top" wrapText="1"/>
    </xf>
    <xf numFmtId="49" fontId="18" fillId="2" borderId="6" xfId="0" applyNumberFormat="1" applyFont="1" applyFill="1" applyBorder="1" applyAlignment="1">
      <alignment vertical="top" wrapText="1"/>
    </xf>
    <xf numFmtId="49" fontId="18" fillId="2" borderId="7" xfId="0" applyNumberFormat="1" applyFont="1" applyFill="1" applyBorder="1" applyAlignment="1">
      <alignment vertical="top" wrapText="1"/>
    </xf>
    <xf numFmtId="49" fontId="18" fillId="2" borderId="5" xfId="0" applyNumberFormat="1" applyFont="1" applyFill="1" applyBorder="1" applyAlignment="1">
      <alignment vertical="top" wrapText="1"/>
    </xf>
    <xf numFmtId="49" fontId="20" fillId="2" borderId="7" xfId="0" applyNumberFormat="1" applyFont="1" applyFill="1" applyBorder="1" applyAlignment="1">
      <alignment vertical="top" wrapText="1"/>
    </xf>
    <xf numFmtId="49" fontId="50" fillId="2" borderId="7" xfId="0" applyNumberFormat="1" applyFont="1" applyFill="1" applyBorder="1" applyAlignment="1">
      <alignment horizontal="left" vertical="top" wrapText="1"/>
    </xf>
    <xf numFmtId="49" fontId="50" fillId="2" borderId="1" xfId="0" applyNumberFormat="1" applyFont="1" applyFill="1" applyBorder="1" applyAlignment="1">
      <alignment horizontal="left" vertical="top" wrapText="1"/>
    </xf>
    <xf numFmtId="49" fontId="2" fillId="2" borderId="7" xfId="0" applyNumberFormat="1" applyFont="1" applyFill="1" applyBorder="1" applyAlignment="1">
      <alignment horizontal="center" vertical="top" wrapText="1"/>
    </xf>
    <xf numFmtId="49" fontId="44" fillId="2" borderId="5" xfId="0" quotePrefix="1" applyNumberFormat="1" applyFont="1" applyFill="1" applyBorder="1" applyAlignment="1">
      <alignment horizontal="left" vertical="top" wrapText="1"/>
    </xf>
    <xf numFmtId="49" fontId="44" fillId="2" borderId="1" xfId="0" quotePrefix="1" applyNumberFormat="1" applyFont="1" applyFill="1" applyBorder="1" applyAlignment="1">
      <alignment horizontal="left" vertical="top" wrapText="1"/>
    </xf>
    <xf numFmtId="49" fontId="18" fillId="2" borderId="1" xfId="0" quotePrefix="1" applyNumberFormat="1" applyFont="1" applyFill="1" applyBorder="1" applyAlignment="1">
      <alignment horizontal="left" vertical="top" wrapText="1"/>
    </xf>
    <xf numFmtId="49" fontId="14" fillId="2" borderId="5" xfId="0" applyNumberFormat="1" applyFont="1" applyFill="1" applyBorder="1" applyAlignment="1">
      <alignment horizontal="left" vertical="top" wrapText="1"/>
    </xf>
    <xf numFmtId="0" fontId="2" fillId="2" borderId="0" xfId="0" applyNumberFormat="1" applyFont="1" applyFill="1" applyAlignment="1">
      <alignment horizontal="center" vertical="center" wrapText="1"/>
    </xf>
    <xf numFmtId="0" fontId="2" fillId="2" borderId="0" xfId="0" applyNumberFormat="1" applyFont="1" applyFill="1" applyBorder="1" applyAlignment="1">
      <alignment horizontal="center" vertical="center" wrapText="1"/>
    </xf>
    <xf numFmtId="0" fontId="52" fillId="0" borderId="1" xfId="0" applyNumberFormat="1" applyFont="1" applyBorder="1" applyAlignment="1">
      <alignment horizontal="center" vertical="top" wrapText="1"/>
    </xf>
    <xf numFmtId="0" fontId="52" fillId="0" borderId="0" xfId="0" applyNumberFormat="1" applyFont="1" applyBorder="1" applyAlignment="1">
      <alignment horizontal="center" vertical="center" wrapText="1"/>
    </xf>
    <xf numFmtId="49" fontId="18" fillId="2" borderId="1" xfId="0" applyNumberFormat="1" applyFont="1" applyFill="1" applyBorder="1" applyAlignment="1">
      <alignment horizontal="left" vertical="top" wrapText="1"/>
    </xf>
    <xf numFmtId="49" fontId="44" fillId="2" borderId="1" xfId="0" applyNumberFormat="1" applyFont="1" applyFill="1" applyBorder="1" applyAlignment="1">
      <alignment horizontal="left" vertical="top" wrapText="1"/>
    </xf>
    <xf numFmtId="49" fontId="18" fillId="2" borderId="5" xfId="0" applyNumberFormat="1" applyFont="1" applyFill="1" applyBorder="1" applyAlignment="1">
      <alignment horizontal="left" vertical="top" wrapText="1"/>
    </xf>
    <xf numFmtId="0" fontId="11" fillId="2" borderId="6" xfId="0" applyNumberFormat="1" applyFont="1" applyFill="1" applyBorder="1" applyAlignment="1">
      <alignment horizontal="left" vertical="top" wrapText="1"/>
    </xf>
    <xf numFmtId="0" fontId="16" fillId="0" borderId="1" xfId="0" applyNumberFormat="1" applyFont="1" applyBorder="1" applyAlignment="1">
      <alignment horizontal="left" vertical="top" wrapText="1"/>
    </xf>
    <xf numFmtId="0" fontId="19" fillId="3" borderId="5" xfId="0" applyNumberFormat="1" applyFont="1" applyFill="1" applyBorder="1" applyAlignment="1">
      <alignment horizontal="center" vertical="top" wrapText="1"/>
    </xf>
    <xf numFmtId="0" fontId="16" fillId="2" borderId="1" xfId="0" applyNumberFormat="1" applyFont="1" applyFill="1" applyBorder="1" applyAlignment="1">
      <alignment horizontal="left" vertical="top" wrapText="1"/>
    </xf>
    <xf numFmtId="0" fontId="16" fillId="2" borderId="5" xfId="0" applyNumberFormat="1" applyFont="1" applyFill="1" applyBorder="1" applyAlignment="1">
      <alignment horizontal="left" vertical="top" wrapText="1"/>
    </xf>
    <xf numFmtId="0" fontId="16" fillId="0" borderId="5" xfId="0" applyNumberFormat="1" applyFont="1" applyBorder="1" applyAlignment="1">
      <alignment horizontal="left" vertical="top" wrapText="1"/>
    </xf>
    <xf numFmtId="0" fontId="16" fillId="2" borderId="5" xfId="0" applyNumberFormat="1" applyFont="1" applyFill="1" applyBorder="1" applyAlignment="1">
      <alignment horizontal="center" vertical="top" wrapText="1"/>
    </xf>
    <xf numFmtId="49" fontId="45" fillId="2" borderId="1" xfId="0" applyNumberFormat="1" applyFont="1" applyFill="1" applyBorder="1" applyAlignment="1">
      <alignment horizontal="left" vertical="top" wrapText="1"/>
    </xf>
    <xf numFmtId="49" fontId="45" fillId="2" borderId="3" xfId="0" applyNumberFormat="1" applyFont="1" applyFill="1" applyBorder="1" applyAlignment="1">
      <alignment vertical="top" wrapText="1"/>
    </xf>
    <xf numFmtId="49" fontId="2" fillId="2" borderId="1" xfId="0" applyNumberFormat="1" applyFont="1" applyFill="1" applyBorder="1" applyAlignment="1">
      <alignment vertical="top" wrapText="1"/>
    </xf>
    <xf numFmtId="49" fontId="45" fillId="2" borderId="1" xfId="0" applyNumberFormat="1" applyFont="1" applyFill="1" applyBorder="1" applyAlignment="1">
      <alignment vertical="top" wrapText="1"/>
    </xf>
    <xf numFmtId="49" fontId="25" fillId="2" borderId="1" xfId="0" applyNumberFormat="1" applyFont="1" applyFill="1" applyBorder="1" applyAlignment="1">
      <alignment vertical="top" wrapText="1"/>
    </xf>
    <xf numFmtId="0" fontId="35" fillId="2" borderId="1" xfId="1" quotePrefix="1" applyFont="1" applyFill="1" applyBorder="1" applyAlignment="1">
      <alignment horizontal="left" vertical="top" wrapText="1"/>
    </xf>
    <xf numFmtId="49" fontId="43" fillId="2" borderId="3" xfId="0" applyNumberFormat="1" applyFont="1" applyFill="1" applyBorder="1" applyAlignment="1">
      <alignment vertical="top" wrapText="1"/>
    </xf>
    <xf numFmtId="49" fontId="44" fillId="2" borderId="7" xfId="0" applyNumberFormat="1" applyFont="1" applyFill="1" applyBorder="1" applyAlignment="1">
      <alignment wrapText="1"/>
    </xf>
    <xf numFmtId="0" fontId="15" fillId="2" borderId="1" xfId="0" applyNumberFormat="1" applyFont="1" applyFill="1" applyBorder="1" applyAlignment="1">
      <alignment vertical="top" wrapText="1"/>
    </xf>
    <xf numFmtId="49" fontId="2" fillId="2" borderId="7" xfId="0" applyNumberFormat="1" applyFont="1" applyFill="1" applyBorder="1" applyAlignment="1">
      <alignment vertical="top" wrapText="1"/>
    </xf>
    <xf numFmtId="49" fontId="44" fillId="2" borderId="4" xfId="0" applyNumberFormat="1" applyFont="1" applyFill="1" applyBorder="1" applyAlignment="1">
      <alignment horizontal="left" vertical="top" wrapText="1"/>
    </xf>
    <xf numFmtId="0" fontId="17" fillId="0" borderId="4" xfId="0" applyNumberFormat="1" applyFont="1" applyBorder="1" applyAlignment="1">
      <alignment horizontal="left" vertical="top" wrapText="1"/>
    </xf>
    <xf numFmtId="0" fontId="17" fillId="0" borderId="4" xfId="0" applyNumberFormat="1" applyFont="1" applyBorder="1" applyAlignment="1">
      <alignment horizontal="left" vertical="top"/>
    </xf>
    <xf numFmtId="0" fontId="44" fillId="0" borderId="4" xfId="0" applyFont="1" applyBorder="1" applyAlignment="1">
      <alignment horizontal="left" vertical="top" wrapText="1"/>
    </xf>
    <xf numFmtId="0" fontId="2" fillId="2" borderId="4" xfId="0" applyNumberFormat="1" applyFont="1" applyFill="1" applyBorder="1" applyAlignment="1">
      <alignment horizontal="left" vertical="top" wrapText="1"/>
    </xf>
    <xf numFmtId="49" fontId="45" fillId="2" borderId="1" xfId="0" applyNumberFormat="1" applyFont="1" applyFill="1" applyBorder="1" applyAlignment="1">
      <alignment horizontal="center" vertical="top" wrapText="1"/>
    </xf>
    <xf numFmtId="0" fontId="15" fillId="2" borderId="7" xfId="0" applyNumberFormat="1" applyFont="1" applyFill="1" applyBorder="1" applyAlignment="1">
      <alignment vertical="top" wrapText="1"/>
    </xf>
    <xf numFmtId="0" fontId="15" fillId="2" borderId="5" xfId="0" applyNumberFormat="1" applyFont="1" applyFill="1" applyBorder="1" applyAlignment="1">
      <alignment vertical="top" wrapText="1"/>
    </xf>
    <xf numFmtId="0" fontId="2" fillId="2" borderId="7" xfId="0" applyNumberFormat="1" applyFont="1" applyFill="1" applyBorder="1" applyAlignment="1">
      <alignment vertical="top" wrapText="1"/>
    </xf>
    <xf numFmtId="0" fontId="3" fillId="2" borderId="5" xfId="0" applyNumberFormat="1" applyFont="1" applyFill="1" applyBorder="1" applyAlignment="1">
      <alignment vertical="top" wrapText="1"/>
    </xf>
    <xf numFmtId="49" fontId="2" fillId="2" borderId="1" xfId="0" applyNumberFormat="1" applyFont="1" applyFill="1" applyBorder="1" applyAlignment="1">
      <alignment wrapText="1"/>
    </xf>
    <xf numFmtId="49" fontId="44" fillId="2" borderId="1" xfId="0" applyNumberFormat="1" applyFont="1" applyFill="1" applyBorder="1" applyAlignment="1">
      <alignment wrapText="1"/>
    </xf>
    <xf numFmtId="49" fontId="43" fillId="2" borderId="1" xfId="0" applyNumberFormat="1" applyFont="1" applyFill="1" applyBorder="1" applyAlignment="1">
      <alignment wrapText="1"/>
    </xf>
    <xf numFmtId="49" fontId="44" fillId="2" borderId="5" xfId="0" applyNumberFormat="1" applyFont="1" applyFill="1" applyBorder="1" applyAlignment="1">
      <alignment wrapText="1"/>
    </xf>
    <xf numFmtId="49" fontId="2" fillId="2" borderId="7" xfId="0" applyNumberFormat="1" applyFont="1" applyFill="1" applyBorder="1" applyAlignment="1">
      <alignment wrapText="1"/>
    </xf>
    <xf numFmtId="49" fontId="47" fillId="2" borderId="1" xfId="0" applyNumberFormat="1" applyFont="1" applyFill="1" applyBorder="1" applyAlignment="1">
      <alignment wrapText="1"/>
    </xf>
    <xf numFmtId="49" fontId="18" fillId="2" borderId="1" xfId="0" applyNumberFormat="1" applyFont="1" applyFill="1" applyBorder="1" applyAlignment="1">
      <alignment wrapText="1"/>
    </xf>
    <xf numFmtId="0" fontId="3" fillId="2" borderId="1" xfId="0" applyNumberFormat="1" applyFont="1" applyFill="1" applyBorder="1" applyAlignment="1">
      <alignment wrapText="1"/>
    </xf>
    <xf numFmtId="0" fontId="3" fillId="2" borderId="5" xfId="0" applyNumberFormat="1" applyFont="1" applyFill="1" applyBorder="1" applyAlignment="1">
      <alignment wrapText="1"/>
    </xf>
    <xf numFmtId="0" fontId="2" fillId="2" borderId="1" xfId="0" applyNumberFormat="1" applyFont="1" applyFill="1" applyBorder="1" applyAlignment="1">
      <alignment wrapText="1"/>
    </xf>
    <xf numFmtId="0" fontId="2" fillId="2" borderId="0" xfId="0" applyNumberFormat="1" applyFont="1" applyFill="1" applyAlignment="1">
      <alignment wrapText="1"/>
    </xf>
    <xf numFmtId="49" fontId="44" fillId="2" borderId="1" xfId="0" applyNumberFormat="1" applyFont="1" applyFill="1" applyBorder="1" applyAlignment="1">
      <alignment vertical="center" wrapText="1"/>
    </xf>
    <xf numFmtId="49" fontId="44"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3" fillId="2" borderId="1" xfId="1" applyFont="1" applyFill="1" applyBorder="1" applyAlignment="1">
      <alignment horizontal="center" wrapText="1"/>
    </xf>
    <xf numFmtId="49" fontId="2" fillId="2" borderId="6" xfId="0" applyNumberFormat="1" applyFont="1" applyFill="1" applyBorder="1" applyAlignment="1">
      <alignment horizontal="center" vertical="top" wrapText="1"/>
    </xf>
    <xf numFmtId="0" fontId="15" fillId="0" borderId="1" xfId="0" applyNumberFormat="1" applyFont="1" applyBorder="1" applyAlignment="1">
      <alignment vertical="center" wrapText="1"/>
    </xf>
    <xf numFmtId="49" fontId="3" fillId="2" borderId="5" xfId="0" applyNumberFormat="1" applyFont="1" applyFill="1" applyBorder="1" applyAlignment="1">
      <alignment horizontal="center" vertical="top" wrapText="1"/>
    </xf>
    <xf numFmtId="0" fontId="16" fillId="0" borderId="8" xfId="0" applyNumberFormat="1" applyFont="1" applyBorder="1" applyAlignment="1">
      <alignment horizontal="center" vertical="top" wrapText="1"/>
    </xf>
    <xf numFmtId="0" fontId="2" fillId="2" borderId="5" xfId="0" applyNumberFormat="1" applyFont="1" applyFill="1" applyBorder="1" applyAlignment="1">
      <alignment vertical="top" wrapText="1"/>
    </xf>
    <xf numFmtId="0" fontId="6" fillId="2" borderId="2" xfId="0" applyFont="1" applyFill="1" applyBorder="1" applyAlignment="1">
      <alignment vertical="top"/>
    </xf>
    <xf numFmtId="0" fontId="6" fillId="2" borderId="1" xfId="0" applyFont="1" applyFill="1" applyBorder="1" applyAlignment="1">
      <alignment vertical="top"/>
    </xf>
    <xf numFmtId="0" fontId="2" fillId="2" borderId="0" xfId="0" applyNumberFormat="1" applyFont="1" applyFill="1" applyAlignment="1">
      <alignment vertical="top" wrapText="1"/>
    </xf>
    <xf numFmtId="0" fontId="3" fillId="2" borderId="1" xfId="0" applyNumberFormat="1" applyFont="1" applyFill="1" applyBorder="1" applyAlignment="1">
      <alignment vertical="center" wrapText="1"/>
    </xf>
    <xf numFmtId="0" fontId="2" fillId="2" borderId="1" xfId="0" applyNumberFormat="1" applyFont="1" applyFill="1" applyBorder="1" applyAlignment="1">
      <alignment vertical="center" wrapText="1"/>
    </xf>
    <xf numFmtId="0" fontId="3" fillId="2" borderId="5" xfId="0" applyNumberFormat="1" applyFont="1" applyFill="1" applyBorder="1" applyAlignment="1">
      <alignment vertical="center" wrapText="1"/>
    </xf>
    <xf numFmtId="0" fontId="15" fillId="2" borderId="3" xfId="0" applyNumberFormat="1" applyFont="1" applyFill="1" applyBorder="1" applyAlignment="1">
      <alignment vertical="top" wrapText="1"/>
    </xf>
    <xf numFmtId="49" fontId="44" fillId="2" borderId="2" xfId="0" applyNumberFormat="1" applyFont="1" applyFill="1" applyBorder="1" applyAlignment="1">
      <alignment wrapText="1"/>
    </xf>
    <xf numFmtId="0" fontId="16" fillId="0" borderId="2" xfId="0" applyNumberFormat="1" applyFont="1" applyBorder="1" applyAlignment="1">
      <alignment horizontal="left" vertical="top" wrapText="1"/>
    </xf>
    <xf numFmtId="0" fontId="15" fillId="2" borderId="2" xfId="0" applyNumberFormat="1" applyFont="1" applyFill="1" applyBorder="1" applyAlignment="1">
      <alignment vertical="top" wrapText="1"/>
    </xf>
    <xf numFmtId="0" fontId="18" fillId="2" borderId="7" xfId="1" quotePrefix="1" applyFont="1" applyFill="1" applyBorder="1" applyAlignment="1">
      <alignment horizontal="left" vertical="top" wrapText="1"/>
    </xf>
    <xf numFmtId="0" fontId="18" fillId="2" borderId="5" xfId="0" quotePrefix="1" applyFont="1" applyFill="1" applyBorder="1" applyAlignment="1">
      <alignment horizontal="left" vertical="top" wrapText="1"/>
    </xf>
    <xf numFmtId="49" fontId="2" fillId="2" borderId="1" xfId="0" applyNumberFormat="1" applyFont="1" applyFill="1" applyBorder="1" applyAlignment="1">
      <alignment horizontal="center" wrapText="1"/>
    </xf>
    <xf numFmtId="0" fontId="15" fillId="0" borderId="1" xfId="0" applyNumberFormat="1" applyFont="1" applyBorder="1" applyAlignment="1">
      <alignment wrapText="1"/>
    </xf>
    <xf numFmtId="0" fontId="15" fillId="2" borderId="1" xfId="0" applyNumberFormat="1" applyFont="1" applyFill="1" applyBorder="1" applyAlignment="1">
      <alignment wrapText="1"/>
    </xf>
    <xf numFmtId="0" fontId="2" fillId="2" borderId="2" xfId="0" applyNumberFormat="1" applyFont="1" applyFill="1" applyBorder="1" applyAlignment="1">
      <alignment wrapText="1"/>
    </xf>
    <xf numFmtId="0" fontId="16" fillId="0" borderId="1" xfId="0" applyNumberFormat="1" applyFont="1" applyBorder="1" applyAlignment="1">
      <alignment wrapText="1"/>
    </xf>
    <xf numFmtId="0" fontId="2" fillId="2" borderId="2" xfId="0" applyNumberFormat="1" applyFont="1" applyFill="1" applyBorder="1" applyAlignment="1">
      <alignment vertical="top" wrapText="1"/>
    </xf>
    <xf numFmtId="0" fontId="15" fillId="0" borderId="7" xfId="0" applyNumberFormat="1" applyFont="1" applyBorder="1" applyAlignment="1">
      <alignment vertical="top" wrapText="1"/>
    </xf>
    <xf numFmtId="0" fontId="15" fillId="0" borderId="5" xfId="0" applyNumberFormat="1" applyFont="1" applyBorder="1" applyAlignment="1">
      <alignment vertical="top" wrapText="1"/>
    </xf>
    <xf numFmtId="49" fontId="18" fillId="2" borderId="1" xfId="0" applyNumberFormat="1" applyFont="1" applyFill="1" applyBorder="1" applyAlignment="1">
      <alignment horizontal="left" vertical="top" wrapText="1"/>
    </xf>
    <xf numFmtId="0" fontId="14" fillId="2" borderId="7" xfId="0" applyNumberFormat="1" applyFont="1" applyFill="1" applyBorder="1" applyAlignment="1">
      <alignment horizontal="left" vertical="top" wrapText="1"/>
    </xf>
    <xf numFmtId="0" fontId="2" fillId="2" borderId="1" xfId="0" applyNumberFormat="1" applyFont="1" applyFill="1" applyBorder="1" applyAlignment="1">
      <alignment horizontal="center" vertical="top" wrapText="1"/>
    </xf>
    <xf numFmtId="49" fontId="44" fillId="2" borderId="1" xfId="0" applyNumberFormat="1" applyFont="1" applyFill="1" applyBorder="1" applyAlignment="1">
      <alignment horizontal="left" vertical="top" wrapText="1"/>
    </xf>
    <xf numFmtId="49" fontId="18" fillId="2" borderId="7" xfId="0" applyNumberFormat="1" applyFont="1" applyFill="1" applyBorder="1" applyAlignment="1">
      <alignment horizontal="left" vertical="top" wrapText="1"/>
    </xf>
    <xf numFmtId="49" fontId="20" fillId="2" borderId="1" xfId="0" applyNumberFormat="1" applyFont="1" applyFill="1" applyBorder="1" applyAlignment="1">
      <alignment horizontal="left" vertical="top" wrapText="1"/>
    </xf>
    <xf numFmtId="49" fontId="18" fillId="2" borderId="5" xfId="0" applyNumberFormat="1" applyFont="1" applyFill="1" applyBorder="1" applyAlignment="1">
      <alignment horizontal="left" vertical="top" wrapText="1"/>
    </xf>
    <xf numFmtId="0" fontId="11" fillId="2" borderId="6" xfId="0" applyNumberFormat="1" applyFont="1" applyFill="1" applyBorder="1" applyAlignment="1">
      <alignment horizontal="left" vertical="top" wrapText="1"/>
    </xf>
    <xf numFmtId="0" fontId="16" fillId="0" borderId="1" xfId="0" applyNumberFormat="1" applyFont="1" applyBorder="1" applyAlignment="1">
      <alignment horizontal="left" vertical="top" wrapText="1"/>
    </xf>
    <xf numFmtId="49" fontId="28" fillId="2" borderId="1" xfId="0" applyNumberFormat="1" applyFont="1" applyFill="1" applyBorder="1" applyAlignment="1">
      <alignment horizontal="left" vertical="top" wrapText="1"/>
    </xf>
    <xf numFmtId="49" fontId="18" fillId="2" borderId="1" xfId="0" applyNumberFormat="1" applyFont="1" applyFill="1" applyBorder="1" applyAlignment="1">
      <alignment horizontal="center" vertical="top" wrapText="1"/>
    </xf>
    <xf numFmtId="49" fontId="18" fillId="2" borderId="5" xfId="0" applyNumberFormat="1" applyFont="1" applyFill="1" applyBorder="1" applyAlignment="1">
      <alignment vertical="top" wrapText="1"/>
    </xf>
    <xf numFmtId="49" fontId="18" fillId="2" borderId="7" xfId="0" applyNumberFormat="1" applyFont="1" applyFill="1" applyBorder="1" applyAlignment="1">
      <alignment vertical="top" wrapText="1"/>
    </xf>
    <xf numFmtId="49" fontId="11" fillId="2" borderId="1" xfId="0" applyNumberFormat="1" applyFont="1" applyFill="1" applyBorder="1" applyAlignment="1">
      <alignment horizontal="left" vertical="top" wrapText="1"/>
    </xf>
    <xf numFmtId="0" fontId="16" fillId="2" borderId="1" xfId="0" applyNumberFormat="1" applyFont="1" applyFill="1" applyBorder="1" applyAlignment="1">
      <alignment horizontal="left" vertical="top" wrapText="1"/>
    </xf>
    <xf numFmtId="49" fontId="21" fillId="2" borderId="1" xfId="0" applyNumberFormat="1" applyFont="1" applyFill="1" applyBorder="1" applyAlignment="1">
      <alignment horizontal="left" vertical="top" wrapText="1"/>
    </xf>
    <xf numFmtId="0" fontId="15" fillId="0" borderId="1" xfId="0" applyNumberFormat="1" applyFont="1" applyBorder="1" applyAlignment="1">
      <alignment vertical="top" wrapText="1"/>
    </xf>
    <xf numFmtId="0" fontId="11" fillId="2" borderId="0" xfId="0" applyNumberFormat="1" applyFont="1" applyFill="1" applyAlignment="1">
      <alignment horizontal="center" vertical="center" wrapText="1"/>
    </xf>
    <xf numFmtId="0" fontId="11" fillId="2" borderId="1" xfId="0" applyFont="1" applyFill="1" applyBorder="1" applyAlignment="1">
      <alignment vertical="top"/>
    </xf>
    <xf numFmtId="0" fontId="11" fillId="2" borderId="0" xfId="0" applyNumberFormat="1" applyFont="1" applyFill="1" applyBorder="1" applyAlignment="1">
      <alignment vertical="top" wrapText="1"/>
    </xf>
    <xf numFmtId="0" fontId="2" fillId="0" borderId="1" xfId="0" applyNumberFormat="1" applyFont="1" applyBorder="1" applyAlignment="1">
      <alignment vertical="top" wrapText="1"/>
    </xf>
    <xf numFmtId="0" fontId="2" fillId="0" borderId="1" xfId="0" applyNumberFormat="1" applyFont="1" applyBorder="1" applyAlignment="1">
      <alignment horizontal="center" vertical="top" wrapText="1"/>
    </xf>
    <xf numFmtId="0" fontId="2" fillId="2" borderId="0" xfId="0" applyNumberFormat="1" applyFont="1" applyFill="1" applyAlignment="1">
      <alignment horizontal="center" vertical="center" wrapText="1"/>
    </xf>
    <xf numFmtId="0" fontId="2" fillId="2" borderId="0"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top" wrapText="1"/>
    </xf>
    <xf numFmtId="0" fontId="2" fillId="2" borderId="7" xfId="0" applyNumberFormat="1" applyFont="1" applyFill="1" applyBorder="1" applyAlignment="1">
      <alignment horizontal="center" vertical="top" wrapText="1"/>
    </xf>
    <xf numFmtId="49" fontId="2" fillId="2" borderId="7" xfId="0" applyNumberFormat="1" applyFont="1" applyFill="1" applyBorder="1" applyAlignment="1">
      <alignment horizontal="center" vertical="top" wrapText="1"/>
    </xf>
    <xf numFmtId="0" fontId="11" fillId="2" borderId="1" xfId="0" applyNumberFormat="1" applyFont="1" applyFill="1" applyBorder="1" applyAlignment="1">
      <alignment horizontal="center" vertical="top" wrapText="1"/>
    </xf>
    <xf numFmtId="49" fontId="14" fillId="2" borderId="1" xfId="0" applyNumberFormat="1" applyFont="1" applyFill="1" applyBorder="1" applyAlignment="1">
      <alignment horizontal="center" vertical="top" wrapText="1"/>
    </xf>
    <xf numFmtId="0" fontId="16" fillId="2" borderId="7" xfId="0" applyNumberFormat="1" applyFont="1" applyFill="1" applyBorder="1" applyAlignment="1">
      <alignment horizontal="center" vertical="top" wrapText="1"/>
    </xf>
    <xf numFmtId="0" fontId="16" fillId="2" borderId="5" xfId="0" applyNumberFormat="1" applyFont="1" applyFill="1" applyBorder="1" applyAlignment="1">
      <alignment horizontal="center" vertical="top" wrapText="1"/>
    </xf>
    <xf numFmtId="0" fontId="15" fillId="2" borderId="1" xfId="0" applyNumberFormat="1" applyFont="1" applyFill="1" applyBorder="1" applyAlignment="1">
      <alignment vertical="top" wrapText="1"/>
    </xf>
    <xf numFmtId="0" fontId="15" fillId="0" borderId="1" xfId="0" applyNumberFormat="1" applyFont="1" applyBorder="1" applyAlignment="1">
      <alignment vertical="top" wrapText="1"/>
    </xf>
    <xf numFmtId="0" fontId="3" fillId="2" borderId="1" xfId="0" applyNumberFormat="1" applyFont="1" applyFill="1" applyBorder="1" applyAlignment="1">
      <alignment horizontal="center" vertical="top" wrapText="1"/>
    </xf>
    <xf numFmtId="49" fontId="18" fillId="2" borderId="1" xfId="0" applyNumberFormat="1" applyFont="1" applyFill="1" applyBorder="1" applyAlignment="1">
      <alignment horizontal="left" vertical="top" wrapText="1"/>
    </xf>
    <xf numFmtId="49" fontId="18" fillId="2" borderId="7" xfId="0" applyNumberFormat="1" applyFont="1" applyFill="1" applyBorder="1" applyAlignment="1">
      <alignment horizontal="left" vertical="top" wrapText="1"/>
    </xf>
    <xf numFmtId="49" fontId="18" fillId="2" borderId="5" xfId="0" applyNumberFormat="1" applyFont="1" applyFill="1" applyBorder="1" applyAlignment="1">
      <alignment horizontal="left" vertical="top" wrapText="1"/>
    </xf>
    <xf numFmtId="49" fontId="44" fillId="2" borderId="1" xfId="0" applyNumberFormat="1" applyFont="1" applyFill="1" applyBorder="1" applyAlignment="1">
      <alignment horizontal="left" vertical="top" wrapText="1"/>
    </xf>
    <xf numFmtId="0" fontId="2" fillId="2" borderId="1" xfId="0" applyNumberFormat="1" applyFont="1" applyFill="1" applyBorder="1" applyAlignment="1">
      <alignment horizontal="center" vertical="top" wrapText="1"/>
    </xf>
    <xf numFmtId="0" fontId="16" fillId="0" borderId="5" xfId="0" applyNumberFormat="1" applyFont="1" applyBorder="1" applyAlignment="1">
      <alignment horizontal="left" vertical="top" wrapText="1"/>
    </xf>
    <xf numFmtId="0" fontId="19" fillId="2" borderId="5" xfId="0" applyNumberFormat="1" applyFont="1" applyFill="1" applyBorder="1" applyAlignment="1">
      <alignment horizontal="center" vertical="top" wrapText="1"/>
    </xf>
    <xf numFmtId="49" fontId="18" fillId="2" borderId="1" xfId="0" applyNumberFormat="1" applyFont="1" applyFill="1" applyBorder="1" applyAlignment="1">
      <alignment horizontal="left" vertical="top" wrapText="1"/>
    </xf>
    <xf numFmtId="49" fontId="44" fillId="2" borderId="1" xfId="0" applyNumberFormat="1" applyFont="1" applyFill="1" applyBorder="1" applyAlignment="1">
      <alignment horizontal="left" vertical="top" wrapText="1"/>
    </xf>
    <xf numFmtId="49" fontId="44" fillId="2" borderId="5" xfId="0" applyNumberFormat="1" applyFont="1" applyFill="1" applyBorder="1" applyAlignment="1">
      <alignment horizontal="left" vertical="top" wrapText="1"/>
    </xf>
    <xf numFmtId="0" fontId="11" fillId="2" borderId="7" xfId="0" applyNumberFormat="1" applyFont="1" applyFill="1" applyBorder="1" applyAlignment="1">
      <alignment horizontal="left" vertical="top" wrapText="1"/>
    </xf>
    <xf numFmtId="0" fontId="16" fillId="0" borderId="1" xfId="0" applyNumberFormat="1" applyFont="1" applyBorder="1" applyAlignment="1">
      <alignment horizontal="left" vertical="top" wrapText="1"/>
    </xf>
    <xf numFmtId="49" fontId="11" fillId="2" borderId="1" xfId="0" applyNumberFormat="1" applyFont="1" applyFill="1" applyBorder="1" applyAlignment="1">
      <alignment horizontal="left" vertical="top" wrapText="1"/>
    </xf>
    <xf numFmtId="0" fontId="16" fillId="2" borderId="1" xfId="0" applyNumberFormat="1" applyFont="1" applyFill="1" applyBorder="1" applyAlignment="1">
      <alignment horizontal="left" vertical="top" wrapText="1"/>
    </xf>
    <xf numFmtId="49" fontId="2" fillId="2" borderId="6" xfId="0" applyNumberFormat="1" applyFont="1" applyFill="1" applyBorder="1" applyAlignment="1">
      <alignment vertical="top" wrapText="1"/>
    </xf>
    <xf numFmtId="0" fontId="16" fillId="0" borderId="15" xfId="0" applyNumberFormat="1" applyFont="1" applyBorder="1" applyAlignment="1">
      <alignment horizontal="left" vertical="top" wrapText="1"/>
    </xf>
    <xf numFmtId="49" fontId="25" fillId="2" borderId="5" xfId="0" applyNumberFormat="1" applyFont="1" applyFill="1" applyBorder="1" applyAlignment="1">
      <alignment horizontal="left" vertical="top" wrapText="1"/>
    </xf>
    <xf numFmtId="49" fontId="25" fillId="2" borderId="5" xfId="0" applyNumberFormat="1" applyFont="1" applyFill="1" applyBorder="1" applyAlignment="1">
      <alignment horizontal="center" vertical="top" wrapText="1"/>
    </xf>
    <xf numFmtId="0" fontId="2" fillId="2" borderId="0" xfId="0" applyNumberFormat="1" applyFont="1" applyFill="1" applyBorder="1" applyAlignment="1">
      <alignment horizontal="left" vertical="top" wrapText="1"/>
    </xf>
    <xf numFmtId="0" fontId="3" fillId="2" borderId="3" xfId="0" applyNumberFormat="1" applyFont="1" applyFill="1" applyBorder="1" applyAlignment="1">
      <alignment vertical="top" wrapText="1"/>
    </xf>
    <xf numFmtId="0" fontId="3" fillId="2" borderId="2" xfId="0" applyNumberFormat="1" applyFont="1" applyFill="1" applyBorder="1" applyAlignment="1">
      <alignment vertical="top" wrapText="1"/>
    </xf>
    <xf numFmtId="49" fontId="45" fillId="2" borderId="1" xfId="0" applyNumberFormat="1" applyFont="1" applyFill="1" applyBorder="1" applyAlignment="1">
      <alignment horizontal="left" vertical="top" wrapText="1"/>
    </xf>
    <xf numFmtId="49" fontId="18" fillId="2" borderId="1" xfId="0" applyNumberFormat="1" applyFont="1" applyFill="1" applyBorder="1" applyAlignment="1">
      <alignment horizontal="left" vertical="top" wrapText="1"/>
    </xf>
    <xf numFmtId="49" fontId="18" fillId="2" borderId="7" xfId="0" applyNumberFormat="1" applyFont="1" applyFill="1" applyBorder="1" applyAlignment="1">
      <alignment horizontal="left" vertical="top" wrapText="1"/>
    </xf>
    <xf numFmtId="0" fontId="2" fillId="2" borderId="7" xfId="0" applyNumberFormat="1" applyFont="1" applyFill="1" applyBorder="1" applyAlignment="1">
      <alignment horizontal="center" vertical="top" wrapText="1"/>
    </xf>
    <xf numFmtId="0" fontId="2" fillId="2" borderId="6" xfId="0" applyNumberFormat="1" applyFont="1" applyFill="1" applyBorder="1" applyAlignment="1">
      <alignment horizontal="center" vertical="top" wrapText="1"/>
    </xf>
    <xf numFmtId="0" fontId="11" fillId="2" borderId="5" xfId="0" applyNumberFormat="1" applyFont="1" applyFill="1" applyBorder="1" applyAlignment="1">
      <alignment horizontal="left" vertical="top" wrapText="1"/>
    </xf>
    <xf numFmtId="0" fontId="11" fillId="2" borderId="6" xfId="0" applyNumberFormat="1" applyFont="1" applyFill="1" applyBorder="1" applyAlignment="1">
      <alignment horizontal="center" vertical="top" wrapText="1"/>
    </xf>
    <xf numFmtId="49" fontId="44" fillId="2" borderId="7" xfId="0" applyNumberFormat="1" applyFont="1" applyFill="1" applyBorder="1" applyAlignment="1">
      <alignment horizontal="left" vertical="top" wrapText="1"/>
    </xf>
    <xf numFmtId="49" fontId="44" fillId="2" borderId="6" xfId="0" applyNumberFormat="1" applyFont="1" applyFill="1" applyBorder="1" applyAlignment="1">
      <alignment horizontal="left" vertical="top" wrapText="1"/>
    </xf>
    <xf numFmtId="49" fontId="18" fillId="2" borderId="5" xfId="0" applyNumberFormat="1" applyFont="1" applyFill="1" applyBorder="1" applyAlignment="1">
      <alignment horizontal="left" vertical="top" wrapText="1"/>
    </xf>
    <xf numFmtId="49" fontId="18" fillId="2" borderId="6" xfId="0" applyNumberFormat="1" applyFont="1" applyFill="1" applyBorder="1" applyAlignment="1">
      <alignment horizontal="left" vertical="top" wrapText="1"/>
    </xf>
    <xf numFmtId="0" fontId="11" fillId="2" borderId="1" xfId="0" applyNumberFormat="1" applyFont="1" applyFill="1" applyBorder="1" applyAlignment="1">
      <alignment horizontal="left" vertical="top" wrapText="1"/>
    </xf>
    <xf numFmtId="0" fontId="2" fillId="2" borderId="5" xfId="0" applyNumberFormat="1" applyFont="1" applyFill="1" applyBorder="1" applyAlignment="1">
      <alignment horizontal="center" vertical="top" wrapText="1"/>
    </xf>
    <xf numFmtId="49" fontId="44" fillId="2" borderId="1" xfId="0" applyNumberFormat="1" applyFont="1" applyFill="1" applyBorder="1" applyAlignment="1">
      <alignment horizontal="left" vertical="top" wrapText="1"/>
    </xf>
    <xf numFmtId="49" fontId="44" fillId="2" borderId="5" xfId="0" applyNumberFormat="1" applyFont="1" applyFill="1" applyBorder="1" applyAlignment="1">
      <alignment horizontal="left" vertical="top" wrapText="1"/>
    </xf>
    <xf numFmtId="0" fontId="2" fillId="2" borderId="1" xfId="0" applyNumberFormat="1" applyFont="1" applyFill="1" applyBorder="1" applyAlignment="1">
      <alignment horizontal="center" vertical="top" wrapText="1"/>
    </xf>
    <xf numFmtId="0" fontId="11" fillId="2" borderId="7" xfId="0" applyNumberFormat="1" applyFont="1" applyFill="1" applyBorder="1" applyAlignment="1">
      <alignment horizontal="left" vertical="top" wrapText="1"/>
    </xf>
    <xf numFmtId="0" fontId="11" fillId="2" borderId="6" xfId="0" applyNumberFormat="1" applyFont="1" applyFill="1" applyBorder="1" applyAlignment="1">
      <alignment horizontal="left" vertical="top" wrapText="1"/>
    </xf>
    <xf numFmtId="49" fontId="20" fillId="2" borderId="1" xfId="0" applyNumberFormat="1" applyFont="1" applyFill="1" applyBorder="1" applyAlignment="1">
      <alignment horizontal="left" vertical="top" wrapText="1"/>
    </xf>
    <xf numFmtId="49" fontId="21" fillId="2" borderId="1" xfId="0" applyNumberFormat="1" applyFont="1" applyFill="1" applyBorder="1" applyAlignment="1">
      <alignment horizontal="left" vertical="top" wrapText="1"/>
    </xf>
    <xf numFmtId="0" fontId="15" fillId="2" borderId="1" xfId="0" applyNumberFormat="1" applyFont="1" applyFill="1" applyBorder="1" applyAlignment="1">
      <alignment vertical="top" wrapText="1"/>
    </xf>
    <xf numFmtId="0" fontId="16" fillId="0" borderId="1" xfId="0" applyNumberFormat="1" applyFont="1" applyBorder="1" applyAlignment="1">
      <alignment horizontal="left" vertical="top" wrapText="1"/>
    </xf>
    <xf numFmtId="0" fontId="15" fillId="0" borderId="1" xfId="0" applyNumberFormat="1" applyFont="1" applyBorder="1" applyAlignment="1">
      <alignment vertical="top" wrapText="1"/>
    </xf>
    <xf numFmtId="49" fontId="18" fillId="2" borderId="7" xfId="0" applyNumberFormat="1" applyFont="1" applyFill="1" applyBorder="1" applyAlignment="1">
      <alignment horizontal="center" vertical="top" wrapText="1"/>
    </xf>
    <xf numFmtId="0" fontId="16" fillId="2" borderId="1" xfId="0" applyNumberFormat="1" applyFont="1" applyFill="1" applyBorder="1" applyAlignment="1">
      <alignment horizontal="left" vertical="top" wrapText="1"/>
    </xf>
    <xf numFmtId="0" fontId="11" fillId="2" borderId="1" xfId="0" applyNumberFormat="1" applyFont="1" applyFill="1" applyBorder="1" applyAlignment="1">
      <alignment horizontal="center" vertical="top" wrapText="1"/>
    </xf>
    <xf numFmtId="0" fontId="1" fillId="0" borderId="1" xfId="0" applyFont="1" applyBorder="1" applyAlignment="1">
      <alignment vertical="top"/>
    </xf>
    <xf numFmtId="49" fontId="20" fillId="2" borderId="5" xfId="0" applyNumberFormat="1" applyFont="1" applyFill="1" applyBorder="1" applyAlignment="1">
      <alignment horizontal="center" vertical="top" wrapText="1"/>
    </xf>
    <xf numFmtId="49" fontId="44" fillId="2" borderId="1" xfId="0" applyNumberFormat="1" applyFont="1" applyFill="1" applyBorder="1" applyAlignment="1">
      <alignment vertical="top" wrapText="1"/>
    </xf>
    <xf numFmtId="49" fontId="20" fillId="2" borderId="6" xfId="0" applyNumberFormat="1" applyFont="1" applyFill="1" applyBorder="1" applyAlignment="1">
      <alignment vertical="top" wrapText="1"/>
    </xf>
    <xf numFmtId="49" fontId="18" fillId="2" borderId="6" xfId="0" applyNumberFormat="1" applyFont="1" applyFill="1" applyBorder="1" applyAlignment="1">
      <alignment vertical="top" wrapText="1"/>
    </xf>
    <xf numFmtId="49" fontId="20" fillId="2" borderId="5" xfId="0" applyNumberFormat="1" applyFont="1" applyFill="1" applyBorder="1" applyAlignment="1">
      <alignment vertical="top" wrapText="1"/>
    </xf>
    <xf numFmtId="49" fontId="20" fillId="2" borderId="6" xfId="0" applyNumberFormat="1" applyFont="1" applyFill="1" applyBorder="1" applyAlignment="1">
      <alignment horizontal="center" vertical="top" wrapText="1"/>
    </xf>
    <xf numFmtId="49" fontId="50" fillId="2" borderId="1" xfId="0" applyNumberFormat="1" applyFont="1" applyFill="1" applyBorder="1" applyAlignment="1">
      <alignment horizontal="left" vertical="top" wrapText="1"/>
    </xf>
    <xf numFmtId="0" fontId="15" fillId="0" borderId="1" xfId="0" applyNumberFormat="1" applyFont="1" applyBorder="1" applyAlignment="1">
      <alignment horizontal="left" vertical="top" wrapText="1"/>
    </xf>
    <xf numFmtId="49" fontId="11" fillId="2" borderId="7" xfId="0" applyNumberFormat="1" applyFont="1" applyFill="1" applyBorder="1" applyAlignment="1">
      <alignment horizontal="center" vertical="top" wrapText="1"/>
    </xf>
    <xf numFmtId="49" fontId="44" fillId="2" borderId="6" xfId="0" applyNumberFormat="1" applyFont="1" applyFill="1" applyBorder="1" applyAlignment="1">
      <alignment horizontal="center" vertical="top" wrapText="1"/>
    </xf>
    <xf numFmtId="0" fontId="6" fillId="2" borderId="3" xfId="0" quotePrefix="1" applyFont="1" applyFill="1" applyBorder="1" applyAlignment="1">
      <alignment horizontal="left" vertical="top"/>
    </xf>
    <xf numFmtId="0" fontId="6" fillId="2" borderId="2" xfId="0" quotePrefix="1" applyFont="1" applyFill="1" applyBorder="1" applyAlignment="1">
      <alignment horizontal="left" vertical="top"/>
    </xf>
    <xf numFmtId="0" fontId="2" fillId="2" borderId="0" xfId="0" applyNumberFormat="1" applyFont="1" applyFill="1" applyBorder="1" applyAlignment="1">
      <alignment horizontal="center" vertical="center" wrapText="1"/>
    </xf>
    <xf numFmtId="0" fontId="3" fillId="2" borderId="3" xfId="0" applyFont="1" applyFill="1" applyBorder="1" applyAlignment="1">
      <alignment horizontal="left" vertical="top"/>
    </xf>
    <xf numFmtId="0" fontId="3" fillId="2" borderId="2" xfId="0" applyFont="1" applyFill="1" applyBorder="1" applyAlignment="1">
      <alignment horizontal="left" vertical="top"/>
    </xf>
    <xf numFmtId="0" fontId="6" fillId="2" borderId="3" xfId="0" applyFont="1" applyFill="1" applyBorder="1" applyAlignment="1">
      <alignment horizontal="left" vertical="top"/>
    </xf>
    <xf numFmtId="0" fontId="6" fillId="2" borderId="2" xfId="0" applyFont="1" applyFill="1" applyBorder="1" applyAlignment="1">
      <alignment horizontal="left" vertical="top"/>
    </xf>
    <xf numFmtId="0" fontId="2" fillId="2" borderId="3" xfId="0" applyFont="1" applyFill="1" applyBorder="1" applyAlignment="1">
      <alignment vertical="top"/>
    </xf>
    <xf numFmtId="0" fontId="2" fillId="2" borderId="2" xfId="0" applyFont="1" applyFill="1" applyBorder="1" applyAlignment="1">
      <alignment vertical="top"/>
    </xf>
    <xf numFmtId="0" fontId="2" fillId="2" borderId="3" xfId="0" applyFont="1" applyFill="1" applyBorder="1" applyAlignment="1">
      <alignment horizontal="left" vertical="top"/>
    </xf>
    <xf numFmtId="0" fontId="2" fillId="2" borderId="2" xfId="0" applyFont="1" applyFill="1" applyBorder="1" applyAlignment="1">
      <alignment horizontal="left" vertical="top"/>
    </xf>
    <xf numFmtId="0" fontId="44" fillId="0" borderId="7" xfId="0" applyFont="1" applyBorder="1" applyAlignment="1">
      <alignment horizontal="left" vertical="top" wrapText="1"/>
    </xf>
    <xf numFmtId="0" fontId="3" fillId="2" borderId="4" xfId="0" applyNumberFormat="1" applyFont="1" applyFill="1" applyBorder="1" applyAlignment="1">
      <alignment horizontal="left" vertical="top" wrapText="1"/>
    </xf>
    <xf numFmtId="49" fontId="44" fillId="2" borderId="1" xfId="0" applyNumberFormat="1" applyFont="1" applyFill="1" applyBorder="1" applyAlignment="1">
      <alignment horizontal="center" vertical="top" wrapText="1"/>
    </xf>
    <xf numFmtId="0" fontId="29" fillId="0" borderId="1" xfId="0" applyNumberFormat="1" applyFont="1" applyBorder="1" applyAlignment="1">
      <alignment horizontal="left" vertical="top" wrapText="1"/>
    </xf>
    <xf numFmtId="49" fontId="44" fillId="2" borderId="5" xfId="0" applyNumberFormat="1" applyFont="1" applyFill="1" applyBorder="1" applyAlignment="1">
      <alignment horizontal="center" vertical="top" wrapText="1"/>
    </xf>
    <xf numFmtId="0" fontId="53" fillId="0" borderId="1" xfId="0" applyNumberFormat="1" applyFont="1" applyBorder="1" applyAlignment="1">
      <alignment horizontal="left" vertical="top" wrapText="1"/>
    </xf>
    <xf numFmtId="0" fontId="45" fillId="0" borderId="1" xfId="0" applyNumberFormat="1" applyFont="1" applyBorder="1" applyAlignment="1">
      <alignment horizontal="left" vertical="top" wrapText="1"/>
    </xf>
    <xf numFmtId="0" fontId="45" fillId="0" borderId="1" xfId="0" applyFont="1" applyBorder="1" applyAlignment="1">
      <alignment horizontal="left" vertical="top" wrapText="1"/>
    </xf>
    <xf numFmtId="0" fontId="45" fillId="0" borderId="1" xfId="0" applyNumberFormat="1" applyFont="1" applyBorder="1" applyAlignment="1">
      <alignment horizontal="left" wrapText="1"/>
    </xf>
    <xf numFmtId="49" fontId="45" fillId="2" borderId="1" xfId="0" quotePrefix="1" applyNumberFormat="1" applyFont="1" applyFill="1" applyBorder="1" applyAlignment="1">
      <alignment horizontal="left" vertical="top" wrapText="1"/>
    </xf>
    <xf numFmtId="0" fontId="53" fillId="0" borderId="1" xfId="0" applyNumberFormat="1" applyFont="1" applyBorder="1" applyAlignment="1">
      <alignment horizontal="center" vertical="top" wrapText="1"/>
    </xf>
    <xf numFmtId="0" fontId="2" fillId="2" borderId="2" xfId="0" applyNumberFormat="1" applyFont="1" applyFill="1" applyBorder="1" applyAlignment="1">
      <alignment horizontal="center" vertical="center" wrapText="1"/>
    </xf>
    <xf numFmtId="0" fontId="17" fillId="0" borderId="15" xfId="0" applyNumberFormat="1" applyFont="1" applyBorder="1" applyAlignment="1">
      <alignment horizontal="left" vertical="top" wrapText="1"/>
    </xf>
    <xf numFmtId="0" fontId="2" fillId="2" borderId="4" xfId="0" applyFont="1" applyFill="1" applyBorder="1" applyAlignment="1">
      <alignment vertical="top"/>
    </xf>
    <xf numFmtId="49" fontId="2" fillId="2" borderId="0" xfId="0" applyNumberFormat="1" applyFont="1" applyFill="1" applyBorder="1" applyAlignment="1">
      <alignment horizontal="center" vertical="top" wrapText="1"/>
    </xf>
    <xf numFmtId="0" fontId="2" fillId="2" borderId="7" xfId="0" applyNumberFormat="1" applyFont="1" applyFill="1" applyBorder="1" applyAlignment="1">
      <alignment horizontal="center" vertical="top" wrapText="1"/>
    </xf>
    <xf numFmtId="49" fontId="45" fillId="2" borderId="4" xfId="0" applyNumberFormat="1" applyFont="1" applyFill="1" applyBorder="1" applyAlignment="1">
      <alignment horizontal="left" vertical="top" wrapText="1"/>
    </xf>
    <xf numFmtId="49" fontId="45" fillId="2" borderId="3" xfId="0" applyNumberFormat="1" applyFont="1" applyFill="1" applyBorder="1" applyAlignment="1">
      <alignment horizontal="center" vertical="top" wrapText="1"/>
    </xf>
    <xf numFmtId="49" fontId="45" fillId="2" borderId="3" xfId="0" applyNumberFormat="1" applyFont="1" applyFill="1" applyBorder="1" applyAlignment="1">
      <alignment horizontal="left" vertical="top" wrapText="1"/>
    </xf>
    <xf numFmtId="49" fontId="45" fillId="2" borderId="2" xfId="0" applyNumberFormat="1" applyFont="1" applyFill="1" applyBorder="1" applyAlignment="1">
      <alignment horizontal="left" vertical="top" wrapText="1"/>
    </xf>
    <xf numFmtId="49" fontId="3" fillId="2" borderId="4"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49" fontId="3" fillId="2" borderId="2" xfId="0" applyNumberFormat="1" applyFont="1" applyFill="1" applyBorder="1" applyAlignment="1">
      <alignment horizontal="left" vertical="top" wrapText="1"/>
    </xf>
    <xf numFmtId="49" fontId="20" fillId="2" borderId="3" xfId="0" applyNumberFormat="1" applyFont="1" applyFill="1" applyBorder="1" applyAlignment="1">
      <alignment horizontal="center" vertical="top" wrapText="1"/>
    </xf>
    <xf numFmtId="49" fontId="18" fillId="2" borderId="1" xfId="0" applyNumberFormat="1" applyFont="1" applyFill="1" applyBorder="1" applyAlignment="1">
      <alignment horizontal="left" vertical="top" wrapText="1"/>
    </xf>
    <xf numFmtId="0" fontId="11" fillId="2" borderId="5" xfId="0" applyNumberFormat="1" applyFont="1" applyFill="1" applyBorder="1" applyAlignment="1">
      <alignment horizontal="center" vertical="top" wrapText="1"/>
    </xf>
    <xf numFmtId="0" fontId="19" fillId="3" borderId="5" xfId="0" applyNumberFormat="1" applyFont="1" applyFill="1" applyBorder="1" applyAlignment="1">
      <alignment horizontal="center" vertical="top" wrapText="1"/>
    </xf>
    <xf numFmtId="49" fontId="20" fillId="2" borderId="6" xfId="0" applyNumberFormat="1" applyFont="1" applyFill="1" applyBorder="1" applyAlignment="1">
      <alignment horizontal="left" vertical="top" wrapText="1"/>
    </xf>
    <xf numFmtId="49" fontId="20" fillId="2" borderId="7" xfId="0" applyNumberFormat="1" applyFont="1" applyFill="1" applyBorder="1" applyAlignment="1">
      <alignment horizontal="left" vertical="top" wrapText="1"/>
    </xf>
    <xf numFmtId="49" fontId="21" fillId="2" borderId="1" xfId="0" applyNumberFormat="1" applyFont="1" applyFill="1" applyBorder="1" applyAlignment="1">
      <alignment horizontal="left" vertical="top" wrapText="1"/>
    </xf>
    <xf numFmtId="0" fontId="15" fillId="2" borderId="1" xfId="0" applyNumberFormat="1" applyFont="1" applyFill="1" applyBorder="1" applyAlignment="1">
      <alignment vertical="top" wrapText="1"/>
    </xf>
    <xf numFmtId="0" fontId="16" fillId="0" borderId="1" xfId="0" applyNumberFormat="1" applyFont="1" applyBorder="1" applyAlignment="1">
      <alignment horizontal="left" vertical="top" wrapText="1"/>
    </xf>
    <xf numFmtId="0" fontId="15" fillId="0" borderId="1" xfId="0" applyNumberFormat="1" applyFont="1" applyBorder="1" applyAlignment="1">
      <alignment vertical="top" wrapText="1"/>
    </xf>
    <xf numFmtId="0" fontId="16" fillId="2" borderId="5" xfId="0" applyNumberFormat="1" applyFont="1" applyFill="1" applyBorder="1" applyAlignment="1">
      <alignment horizontal="left" vertical="top" wrapText="1"/>
    </xf>
    <xf numFmtId="49" fontId="44" fillId="2" borderId="5" xfId="0" applyNumberFormat="1" applyFont="1" applyFill="1" applyBorder="1" applyAlignment="1">
      <alignment wrapText="1"/>
    </xf>
    <xf numFmtId="0" fontId="16" fillId="2" borderId="5" xfId="0" applyNumberFormat="1" applyFont="1" applyFill="1" applyBorder="1" applyAlignment="1">
      <alignment horizontal="center" vertical="top" wrapText="1"/>
    </xf>
    <xf numFmtId="0" fontId="16" fillId="0" borderId="5" xfId="0" applyNumberFormat="1" applyFont="1" applyBorder="1" applyAlignment="1">
      <alignment horizontal="left" vertical="top" wrapText="1"/>
    </xf>
    <xf numFmtId="0" fontId="15" fillId="0" borderId="5" xfId="0" applyNumberFormat="1" applyFont="1" applyBorder="1" applyAlignment="1">
      <alignment horizontal="center" vertical="top" wrapText="1"/>
    </xf>
    <xf numFmtId="0" fontId="16" fillId="2" borderId="1" xfId="0" applyNumberFormat="1" applyFont="1" applyFill="1" applyBorder="1" applyAlignment="1">
      <alignment horizontal="left" vertical="top" wrapText="1"/>
    </xf>
    <xf numFmtId="0" fontId="45" fillId="2" borderId="13" xfId="1" quotePrefix="1" applyFont="1" applyFill="1" applyBorder="1" applyAlignment="1">
      <alignment horizontal="left" vertical="top" wrapText="1"/>
    </xf>
    <xf numFmtId="0" fontId="20" fillId="2" borderId="3" xfId="1" quotePrefix="1" applyFont="1" applyFill="1" applyBorder="1" applyAlignment="1">
      <alignment horizontal="center" vertical="top" wrapText="1"/>
    </xf>
    <xf numFmtId="0" fontId="45" fillId="2" borderId="14" xfId="1" quotePrefix="1" applyFont="1" applyFill="1" applyBorder="1" applyAlignment="1">
      <alignment horizontal="left" vertical="top" wrapText="1"/>
    </xf>
    <xf numFmtId="0" fontId="45" fillId="2" borderId="3" xfId="1" quotePrefix="1" applyFont="1" applyFill="1" applyBorder="1" applyAlignment="1">
      <alignment horizontal="center" vertical="top" wrapText="1"/>
    </xf>
    <xf numFmtId="0" fontId="45" fillId="2" borderId="12" xfId="1" quotePrefix="1" applyFont="1" applyFill="1" applyBorder="1" applyAlignment="1">
      <alignment horizontal="left" vertical="top" wrapText="1"/>
    </xf>
    <xf numFmtId="49" fontId="14" fillId="2" borderId="3" xfId="0" applyNumberFormat="1" applyFont="1" applyFill="1" applyBorder="1" applyAlignment="1">
      <alignment vertical="top" wrapText="1"/>
    </xf>
    <xf numFmtId="49" fontId="3" fillId="2" borderId="3" xfId="0" applyNumberFormat="1" applyFont="1" applyFill="1" applyBorder="1" applyAlignment="1">
      <alignment vertical="top" wrapText="1"/>
    </xf>
    <xf numFmtId="49" fontId="44" fillId="2" borderId="1" xfId="0" applyNumberFormat="1" applyFont="1" applyFill="1" applyBorder="1" applyAlignment="1">
      <alignment horizontal="left" vertical="top" wrapText="1"/>
    </xf>
    <xf numFmtId="49" fontId="45" fillId="2" borderId="3" xfId="0" applyNumberFormat="1" applyFont="1" applyFill="1" applyBorder="1" applyAlignment="1">
      <alignment horizontal="left" vertical="top" wrapText="1"/>
    </xf>
    <xf numFmtId="49" fontId="45" fillId="2" borderId="3" xfId="0" applyNumberFormat="1" applyFont="1" applyFill="1" applyBorder="1" applyAlignment="1">
      <alignment horizontal="center" vertical="top" wrapText="1"/>
    </xf>
    <xf numFmtId="49" fontId="45" fillId="2" borderId="14" xfId="0" applyNumberFormat="1" applyFont="1" applyFill="1" applyBorder="1" applyAlignment="1">
      <alignment horizontal="center" vertical="top" wrapText="1"/>
    </xf>
    <xf numFmtId="49" fontId="45" fillId="2" borderId="3" xfId="0" applyNumberFormat="1" applyFont="1" applyFill="1" applyBorder="1" applyAlignment="1">
      <alignment horizontal="left" vertical="top" wrapText="1"/>
    </xf>
    <xf numFmtId="0" fontId="2" fillId="2" borderId="1" xfId="0" applyNumberFormat="1" applyFont="1" applyFill="1" applyBorder="1" applyAlignment="1">
      <alignment horizontal="center" vertical="top" wrapText="1"/>
    </xf>
    <xf numFmtId="0" fontId="3" fillId="2" borderId="1" xfId="0" applyNumberFormat="1" applyFont="1" applyFill="1" applyBorder="1" applyAlignment="1">
      <alignment horizontal="center" vertical="top" wrapText="1"/>
    </xf>
    <xf numFmtId="0" fontId="15" fillId="0" borderId="1" xfId="0" applyNumberFormat="1" applyFont="1" applyBorder="1" applyAlignment="1">
      <alignment horizontal="center" vertical="top" wrapText="1"/>
    </xf>
    <xf numFmtId="49" fontId="45" fillId="2" borderId="2" xfId="0" applyNumberFormat="1" applyFont="1" applyFill="1" applyBorder="1" applyAlignment="1">
      <alignment vertical="top" wrapText="1"/>
    </xf>
    <xf numFmtId="0" fontId="15" fillId="0" borderId="1" xfId="0" applyNumberFormat="1" applyFont="1" applyBorder="1" applyAlignment="1">
      <alignment horizontal="center" vertical="top" wrapText="1"/>
    </xf>
    <xf numFmtId="49" fontId="2" fillId="2" borderId="1" xfId="0" applyNumberFormat="1" applyFont="1" applyFill="1" applyBorder="1" applyAlignment="1">
      <alignment vertical="center" wrapText="1"/>
    </xf>
    <xf numFmtId="0" fontId="16" fillId="0" borderId="1" xfId="0" applyNumberFormat="1" applyFont="1" applyBorder="1" applyAlignment="1">
      <alignment vertical="center" wrapText="1"/>
    </xf>
    <xf numFmtId="49" fontId="45" fillId="2" borderId="4" xfId="0" applyNumberFormat="1" applyFont="1" applyFill="1" applyBorder="1" applyAlignment="1">
      <alignment horizontal="left" vertical="top" wrapText="1"/>
    </xf>
    <xf numFmtId="49" fontId="45" fillId="2" borderId="3" xfId="0" applyNumberFormat="1" applyFont="1" applyFill="1" applyBorder="1" applyAlignment="1">
      <alignment horizontal="center" vertical="top" wrapText="1"/>
    </xf>
    <xf numFmtId="49" fontId="45" fillId="2" borderId="3" xfId="0" applyNumberFormat="1" applyFont="1" applyFill="1" applyBorder="1" applyAlignment="1">
      <alignment horizontal="left" vertical="top" wrapText="1"/>
    </xf>
    <xf numFmtId="0" fontId="3" fillId="2" borderId="4" xfId="0" applyNumberFormat="1" applyFont="1" applyFill="1" applyBorder="1" applyAlignment="1">
      <alignment horizontal="left" vertical="top" wrapText="1"/>
    </xf>
    <xf numFmtId="0" fontId="3" fillId="2" borderId="3" xfId="0" applyNumberFormat="1" applyFont="1" applyFill="1" applyBorder="1" applyAlignment="1">
      <alignment horizontal="center" vertical="top" wrapText="1"/>
    </xf>
    <xf numFmtId="0" fontId="3" fillId="2" borderId="3" xfId="0" applyNumberFormat="1" applyFont="1" applyFill="1" applyBorder="1" applyAlignment="1">
      <alignment horizontal="left" vertical="top" wrapText="1"/>
    </xf>
    <xf numFmtId="0" fontId="3" fillId="2" borderId="2" xfId="0" applyNumberFormat="1" applyFont="1" applyFill="1" applyBorder="1" applyAlignment="1">
      <alignment horizontal="left" vertical="top" wrapText="1"/>
    </xf>
    <xf numFmtId="49" fontId="45" fillId="2" borderId="2" xfId="0" applyNumberFormat="1" applyFont="1" applyFill="1" applyBorder="1" applyAlignment="1">
      <alignment horizontal="left" vertical="top" wrapText="1"/>
    </xf>
    <xf numFmtId="49" fontId="18" fillId="2" borderId="7" xfId="0" applyNumberFormat="1" applyFont="1" applyFill="1" applyBorder="1" applyAlignment="1">
      <alignment horizontal="left" vertical="top" wrapText="1"/>
    </xf>
    <xf numFmtId="49" fontId="18" fillId="2" borderId="6" xfId="0" applyNumberFormat="1" applyFont="1" applyFill="1" applyBorder="1" applyAlignment="1">
      <alignment horizontal="left" vertical="top" wrapText="1"/>
    </xf>
    <xf numFmtId="49" fontId="18" fillId="2" borderId="5" xfId="0" applyNumberFormat="1" applyFont="1" applyFill="1" applyBorder="1" applyAlignment="1">
      <alignment horizontal="left" vertical="top" wrapText="1"/>
    </xf>
    <xf numFmtId="0" fontId="2" fillId="2" borderId="0" xfId="0" applyNumberFormat="1" applyFont="1" applyFill="1" applyBorder="1" applyAlignment="1">
      <alignment horizontal="center" vertical="center"/>
    </xf>
    <xf numFmtId="0" fontId="2" fillId="2" borderId="0" xfId="0" applyNumberFormat="1" applyFont="1" applyFill="1" applyAlignment="1">
      <alignment horizontal="center" vertical="center" wrapText="1"/>
    </xf>
    <xf numFmtId="0" fontId="2" fillId="2" borderId="0" xfId="0" applyNumberFormat="1" applyFont="1" applyFill="1" applyBorder="1" applyAlignment="1">
      <alignment horizontal="center" vertical="center" wrapText="1"/>
    </xf>
    <xf numFmtId="0" fontId="3" fillId="2" borderId="7" xfId="0" applyNumberFormat="1" applyFont="1" applyFill="1" applyBorder="1" applyAlignment="1">
      <alignment horizontal="center" vertical="top" wrapText="1"/>
    </xf>
    <xf numFmtId="0" fontId="3" fillId="2" borderId="6" xfId="0" applyNumberFormat="1" applyFont="1" applyFill="1" applyBorder="1" applyAlignment="1">
      <alignment horizontal="center" vertical="top" wrapText="1"/>
    </xf>
    <xf numFmtId="0" fontId="3" fillId="2" borderId="5" xfId="0" applyNumberFormat="1" applyFont="1" applyFill="1" applyBorder="1" applyAlignment="1">
      <alignment horizontal="center" vertical="top" wrapText="1"/>
    </xf>
    <xf numFmtId="49" fontId="18" fillId="2" borderId="1" xfId="0" applyNumberFormat="1" applyFont="1" applyFill="1" applyBorder="1" applyAlignment="1">
      <alignment horizontal="left" vertical="top" wrapText="1"/>
    </xf>
    <xf numFmtId="0" fontId="14" fillId="2" borderId="7" xfId="0" applyNumberFormat="1" applyFont="1" applyFill="1" applyBorder="1" applyAlignment="1">
      <alignment horizontal="left" vertical="top" wrapText="1"/>
    </xf>
    <xf numFmtId="0" fontId="14" fillId="2" borderId="6" xfId="0" applyNumberFormat="1" applyFont="1" applyFill="1" applyBorder="1" applyAlignment="1">
      <alignment horizontal="left" vertical="top" wrapText="1"/>
    </xf>
    <xf numFmtId="0" fontId="14" fillId="2" borderId="5" xfId="0" applyNumberFormat="1" applyFont="1" applyFill="1" applyBorder="1" applyAlignment="1">
      <alignment horizontal="left" vertical="top" wrapText="1"/>
    </xf>
    <xf numFmtId="0" fontId="2" fillId="2" borderId="1" xfId="0" applyNumberFormat="1" applyFont="1" applyFill="1" applyBorder="1" applyAlignment="1">
      <alignment horizontal="center" vertical="top" wrapText="1"/>
    </xf>
    <xf numFmtId="0" fontId="11" fillId="2" borderId="1" xfId="0" applyNumberFormat="1" applyFont="1" applyFill="1" applyBorder="1" applyAlignment="1">
      <alignment horizontal="left" vertical="top" wrapText="1"/>
    </xf>
    <xf numFmtId="0" fontId="11" fillId="2" borderId="7" xfId="0" applyNumberFormat="1" applyFont="1" applyFill="1" applyBorder="1" applyAlignment="1">
      <alignment horizontal="center" vertical="top" wrapText="1"/>
    </xf>
    <xf numFmtId="0" fontId="11" fillId="2" borderId="6" xfId="0" applyNumberFormat="1" applyFont="1" applyFill="1" applyBorder="1" applyAlignment="1">
      <alignment horizontal="center" vertical="top" wrapText="1"/>
    </xf>
    <xf numFmtId="0" fontId="11" fillId="2" borderId="5" xfId="0" applyNumberFormat="1" applyFont="1" applyFill="1" applyBorder="1" applyAlignment="1">
      <alignment horizontal="center" vertical="top" wrapText="1"/>
    </xf>
    <xf numFmtId="49" fontId="44" fillId="2" borderId="1" xfId="0" applyNumberFormat="1" applyFont="1" applyFill="1" applyBorder="1" applyAlignment="1">
      <alignment horizontal="left" vertical="top" wrapText="1"/>
    </xf>
    <xf numFmtId="49" fontId="29" fillId="2" borderId="7" xfId="0" applyNumberFormat="1" applyFont="1" applyFill="1" applyBorder="1" applyAlignment="1">
      <alignment horizontal="left" vertical="top" wrapText="1"/>
    </xf>
    <xf numFmtId="49" fontId="29" fillId="2" borderId="6" xfId="0" applyNumberFormat="1" applyFont="1" applyFill="1" applyBorder="1" applyAlignment="1">
      <alignment horizontal="left" vertical="top" wrapText="1"/>
    </xf>
    <xf numFmtId="49" fontId="29" fillId="2" borderId="5" xfId="0" applyNumberFormat="1" applyFont="1" applyFill="1" applyBorder="1" applyAlignment="1">
      <alignment horizontal="left" vertical="top" wrapText="1"/>
    </xf>
    <xf numFmtId="49" fontId="29" fillId="2" borderId="7" xfId="0" applyNumberFormat="1" applyFont="1" applyFill="1" applyBorder="1" applyAlignment="1">
      <alignment horizontal="center" vertical="top" wrapText="1"/>
    </xf>
    <xf numFmtId="49" fontId="29" fillId="2" borderId="6" xfId="0" applyNumberFormat="1" applyFont="1" applyFill="1" applyBorder="1" applyAlignment="1">
      <alignment horizontal="center" vertical="top" wrapText="1"/>
    </xf>
    <xf numFmtId="49" fontId="17" fillId="2" borderId="13" xfId="0" applyNumberFormat="1" applyFont="1" applyFill="1" applyBorder="1" applyAlignment="1">
      <alignment horizontal="center" vertical="top" wrapText="1"/>
    </xf>
    <xf numFmtId="49" fontId="17" fillId="2" borderId="10" xfId="0" applyNumberFormat="1" applyFont="1" applyFill="1" applyBorder="1" applyAlignment="1">
      <alignment horizontal="center" vertical="top" wrapText="1"/>
    </xf>
    <xf numFmtId="49" fontId="17" fillId="2" borderId="15" xfId="0" applyNumberFormat="1" applyFont="1" applyFill="1" applyBorder="1" applyAlignment="1">
      <alignment horizontal="center" vertical="top" wrapText="1"/>
    </xf>
    <xf numFmtId="49" fontId="50" fillId="2" borderId="7" xfId="0" applyNumberFormat="1" applyFont="1" applyFill="1" applyBorder="1" applyAlignment="1">
      <alignment horizontal="center" vertical="top" wrapText="1"/>
    </xf>
    <xf numFmtId="49" fontId="50" fillId="2" borderId="5" xfId="0" applyNumberFormat="1" applyFont="1" applyFill="1" applyBorder="1" applyAlignment="1">
      <alignment horizontal="center" vertical="top" wrapText="1"/>
    </xf>
    <xf numFmtId="0" fontId="50" fillId="0" borderId="7" xfId="0" applyNumberFormat="1" applyFont="1" applyBorder="1" applyAlignment="1">
      <alignment horizontal="center" vertical="top" wrapText="1"/>
    </xf>
    <xf numFmtId="0" fontId="50" fillId="0" borderId="5" xfId="0" applyNumberFormat="1" applyFont="1" applyBorder="1" applyAlignment="1">
      <alignment horizontal="center" vertical="top" wrapText="1"/>
    </xf>
    <xf numFmtId="0" fontId="0" fillId="0" borderId="1" xfId="0" applyFont="1" applyBorder="1" applyAlignment="1">
      <alignment horizontal="left" vertical="top"/>
    </xf>
    <xf numFmtId="0" fontId="2" fillId="2" borderId="7" xfId="0" applyNumberFormat="1" applyFont="1" applyFill="1" applyBorder="1" applyAlignment="1">
      <alignment horizontal="center" vertical="top" wrapText="1"/>
    </xf>
    <xf numFmtId="0" fontId="2" fillId="2" borderId="6" xfId="0" applyNumberFormat="1" applyFont="1" applyFill="1" applyBorder="1" applyAlignment="1">
      <alignment horizontal="center" vertical="top" wrapText="1"/>
    </xf>
    <xf numFmtId="0" fontId="2" fillId="2" borderId="5" xfId="0" applyNumberFormat="1" applyFont="1" applyFill="1" applyBorder="1" applyAlignment="1">
      <alignment horizontal="center" vertical="top" wrapText="1"/>
    </xf>
    <xf numFmtId="49" fontId="44" fillId="2" borderId="7" xfId="0" applyNumberFormat="1" applyFont="1" applyFill="1" applyBorder="1" applyAlignment="1">
      <alignment horizontal="center" vertical="top" wrapText="1"/>
    </xf>
    <xf numFmtId="49" fontId="44" fillId="2" borderId="6" xfId="0" applyNumberFormat="1" applyFont="1" applyFill="1" applyBorder="1" applyAlignment="1">
      <alignment horizontal="center" vertical="top" wrapText="1"/>
    </xf>
    <xf numFmtId="49" fontId="44" fillId="2" borderId="5" xfId="0" applyNumberFormat="1" applyFont="1" applyFill="1" applyBorder="1" applyAlignment="1">
      <alignment horizontal="center" vertical="top" wrapText="1"/>
    </xf>
    <xf numFmtId="0" fontId="11" fillId="2" borderId="7" xfId="0" applyNumberFormat="1" applyFont="1" applyFill="1" applyBorder="1" applyAlignment="1">
      <alignment vertical="top" wrapText="1"/>
    </xf>
    <xf numFmtId="0" fontId="11" fillId="2" borderId="6" xfId="0" applyNumberFormat="1" applyFont="1" applyFill="1" applyBorder="1" applyAlignment="1">
      <alignment vertical="top" wrapText="1"/>
    </xf>
    <xf numFmtId="0" fontId="11" fillId="2" borderId="5" xfId="0" applyNumberFormat="1" applyFont="1" applyFill="1" applyBorder="1" applyAlignment="1">
      <alignment vertical="top" wrapText="1"/>
    </xf>
    <xf numFmtId="49" fontId="44" fillId="2" borderId="7" xfId="0" applyNumberFormat="1" applyFont="1" applyFill="1" applyBorder="1" applyAlignment="1">
      <alignment horizontal="left" vertical="top" wrapText="1"/>
    </xf>
    <xf numFmtId="49" fontId="44" fillId="2" borderId="6" xfId="0" applyNumberFormat="1" applyFont="1" applyFill="1" applyBorder="1" applyAlignment="1">
      <alignment horizontal="left" vertical="top" wrapText="1"/>
    </xf>
    <xf numFmtId="49" fontId="44" fillId="2" borderId="5" xfId="0" applyNumberFormat="1" applyFont="1" applyFill="1" applyBorder="1" applyAlignment="1">
      <alignment horizontal="left" vertical="top" wrapText="1"/>
    </xf>
    <xf numFmtId="49" fontId="18" fillId="2" borderId="7" xfId="0" applyNumberFormat="1" applyFont="1" applyFill="1" applyBorder="1" applyAlignment="1">
      <alignment horizontal="center" vertical="top" wrapText="1"/>
    </xf>
    <xf numFmtId="49" fontId="18" fillId="2" borderId="6" xfId="0" applyNumberFormat="1" applyFont="1" applyFill="1" applyBorder="1" applyAlignment="1">
      <alignment horizontal="center" vertical="top" wrapText="1"/>
    </xf>
    <xf numFmtId="49" fontId="18" fillId="2" borderId="5" xfId="0" applyNumberFormat="1" applyFont="1" applyFill="1" applyBorder="1" applyAlignment="1">
      <alignment horizontal="center" vertical="top" wrapText="1"/>
    </xf>
    <xf numFmtId="0" fontId="46" fillId="0" borderId="1" xfId="0" applyFont="1" applyBorder="1" applyAlignment="1">
      <alignment horizontal="center" vertical="top"/>
    </xf>
    <xf numFmtId="0" fontId="1" fillId="0" borderId="1" xfId="0" applyFont="1" applyBorder="1" applyAlignment="1">
      <alignment horizontal="left" vertical="top"/>
    </xf>
    <xf numFmtId="0" fontId="0" fillId="0" borderId="7" xfId="0" applyFont="1" applyBorder="1" applyAlignment="1">
      <alignment horizontal="left" vertical="top"/>
    </xf>
    <xf numFmtId="0" fontId="14" fillId="2" borderId="6" xfId="0" applyNumberFormat="1" applyFont="1" applyFill="1" applyBorder="1" applyAlignment="1">
      <alignment horizontal="center" vertical="top" wrapText="1"/>
    </xf>
    <xf numFmtId="49" fontId="20" fillId="2" borderId="1" xfId="0" applyNumberFormat="1" applyFont="1" applyFill="1" applyBorder="1" applyAlignment="1">
      <alignment horizontal="left" vertical="top" wrapText="1"/>
    </xf>
    <xf numFmtId="49" fontId="18" fillId="2" borderId="1" xfId="0" applyNumberFormat="1" applyFont="1" applyFill="1" applyBorder="1" applyAlignment="1">
      <alignment horizontal="left" vertical="top"/>
    </xf>
    <xf numFmtId="49" fontId="20" fillId="2" borderId="6" xfId="0" applyNumberFormat="1" applyFont="1" applyFill="1" applyBorder="1" applyAlignment="1">
      <alignment horizontal="left" vertical="top" wrapText="1"/>
    </xf>
    <xf numFmtId="49" fontId="20" fillId="2" borderId="5" xfId="0" applyNumberFormat="1" applyFont="1" applyFill="1" applyBorder="1" applyAlignment="1">
      <alignment horizontal="left" vertical="top" wrapText="1"/>
    </xf>
    <xf numFmtId="0" fontId="11" fillId="2" borderId="6" xfId="0" applyNumberFormat="1" applyFont="1" applyFill="1" applyBorder="1" applyAlignment="1">
      <alignment horizontal="left" vertical="top" wrapText="1"/>
    </xf>
    <xf numFmtId="0" fontId="11" fillId="2" borderId="5" xfId="0" applyNumberFormat="1" applyFont="1" applyFill="1" applyBorder="1" applyAlignment="1">
      <alignment horizontal="left" vertical="top" wrapText="1"/>
    </xf>
    <xf numFmtId="0" fontId="11" fillId="2" borderId="1" xfId="0" applyNumberFormat="1" applyFont="1" applyFill="1" applyBorder="1" applyAlignment="1">
      <alignment horizontal="center" vertical="top" wrapText="1"/>
    </xf>
    <xf numFmtId="0" fontId="11" fillId="2" borderId="7" xfId="0" applyNumberFormat="1" applyFont="1" applyFill="1" applyBorder="1" applyAlignment="1">
      <alignment horizontal="left" vertical="top" wrapText="1"/>
    </xf>
    <xf numFmtId="0" fontId="46" fillId="0" borderId="7" xfId="0" applyFont="1" applyBorder="1" applyAlignment="1">
      <alignment horizontal="center" vertical="top"/>
    </xf>
    <xf numFmtId="0" fontId="46" fillId="0" borderId="6" xfId="0" applyFont="1" applyBorder="1" applyAlignment="1">
      <alignment horizontal="center" vertical="top"/>
    </xf>
    <xf numFmtId="0" fontId="0" fillId="0" borderId="6" xfId="0" applyFont="1" applyBorder="1" applyAlignment="1">
      <alignment horizontal="center" vertical="top"/>
    </xf>
    <xf numFmtId="0" fontId="0" fillId="0" borderId="5" xfId="0" applyFont="1" applyBorder="1" applyAlignment="1">
      <alignment horizontal="center" vertical="top"/>
    </xf>
    <xf numFmtId="0" fontId="0" fillId="0" borderId="7" xfId="0" applyFont="1" applyBorder="1" applyAlignment="1">
      <alignment horizontal="center" vertical="top"/>
    </xf>
    <xf numFmtId="0" fontId="0" fillId="0" borderId="1" xfId="0" applyFont="1" applyBorder="1" applyAlignment="1">
      <alignment horizontal="left" vertical="top" wrapText="1"/>
    </xf>
    <xf numFmtId="0" fontId="1" fillId="0" borderId="1" xfId="0" applyFont="1" applyBorder="1" applyAlignment="1">
      <alignment horizontal="left" vertical="top" wrapText="1"/>
    </xf>
    <xf numFmtId="49" fontId="14" fillId="2" borderId="6" xfId="0" applyNumberFormat="1" applyFont="1" applyFill="1" applyBorder="1" applyAlignment="1">
      <alignment horizontal="left" vertical="top" wrapText="1"/>
    </xf>
    <xf numFmtId="49" fontId="14" fillId="2" borderId="5" xfId="0" applyNumberFormat="1" applyFont="1" applyFill="1" applyBorder="1" applyAlignment="1">
      <alignment horizontal="left" vertical="top" wrapText="1"/>
    </xf>
    <xf numFmtId="49" fontId="44" fillId="2" borderId="5" xfId="0" quotePrefix="1" applyNumberFormat="1" applyFont="1" applyFill="1" applyBorder="1" applyAlignment="1">
      <alignment horizontal="left" vertical="top" wrapText="1"/>
    </xf>
    <xf numFmtId="49" fontId="44" fillId="2" borderId="1" xfId="0" quotePrefix="1" applyNumberFormat="1" applyFont="1" applyFill="1" applyBorder="1" applyAlignment="1">
      <alignment horizontal="left" vertical="top" wrapText="1"/>
    </xf>
    <xf numFmtId="49" fontId="18" fillId="2" borderId="1" xfId="0" quotePrefix="1" applyNumberFormat="1" applyFont="1" applyFill="1" applyBorder="1" applyAlignment="1">
      <alignment horizontal="left" vertical="top" wrapText="1"/>
    </xf>
    <xf numFmtId="49" fontId="28" fillId="2" borderId="1" xfId="0" applyNumberFormat="1" applyFont="1" applyFill="1" applyBorder="1" applyAlignment="1">
      <alignment horizontal="left" vertical="top" wrapText="1"/>
    </xf>
    <xf numFmtId="0" fontId="16" fillId="0" borderId="1" xfId="0" applyNumberFormat="1" applyFont="1" applyBorder="1" applyAlignment="1">
      <alignment horizontal="left" vertical="top" wrapText="1"/>
    </xf>
    <xf numFmtId="0" fontId="15" fillId="0" borderId="1" xfId="0" applyNumberFormat="1" applyFont="1" applyBorder="1" applyAlignment="1">
      <alignment horizontal="left" vertical="top" wrapText="1"/>
    </xf>
    <xf numFmtId="0" fontId="0" fillId="0" borderId="1" xfId="0" applyBorder="1" applyAlignment="1">
      <alignment horizontal="left" vertical="top"/>
    </xf>
    <xf numFmtId="49" fontId="28" fillId="2" borderId="1" xfId="0" applyNumberFormat="1" applyFont="1" applyFill="1" applyBorder="1" applyAlignment="1">
      <alignment horizontal="center" vertical="top" wrapText="1"/>
    </xf>
    <xf numFmtId="49" fontId="18" fillId="2" borderId="1" xfId="0" applyNumberFormat="1" applyFont="1" applyFill="1" applyBorder="1" applyAlignment="1">
      <alignment horizontal="center" vertical="top" wrapText="1"/>
    </xf>
    <xf numFmtId="49" fontId="28" fillId="2" borderId="7" xfId="0" applyNumberFormat="1" applyFont="1" applyFill="1" applyBorder="1" applyAlignment="1">
      <alignment horizontal="center" vertical="top" wrapText="1"/>
    </xf>
    <xf numFmtId="49" fontId="28" fillId="2" borderId="6" xfId="0" applyNumberFormat="1" applyFont="1" applyFill="1" applyBorder="1" applyAlignment="1">
      <alignment horizontal="center" vertical="top" wrapText="1"/>
    </xf>
    <xf numFmtId="49" fontId="50" fillId="2" borderId="6" xfId="0" applyNumberFormat="1" applyFont="1" applyFill="1" applyBorder="1" applyAlignment="1">
      <alignment horizontal="center" vertical="top" wrapText="1"/>
    </xf>
    <xf numFmtId="49" fontId="28" fillId="2" borderId="5" xfId="0" applyNumberFormat="1" applyFont="1" applyFill="1" applyBorder="1" applyAlignment="1">
      <alignment horizontal="center" vertical="top" wrapText="1"/>
    </xf>
    <xf numFmtId="49" fontId="20" fillId="2" borderId="7" xfId="0" applyNumberFormat="1" applyFont="1" applyFill="1" applyBorder="1" applyAlignment="1">
      <alignment horizontal="center" vertical="top" wrapText="1"/>
    </xf>
    <xf numFmtId="49" fontId="20" fillId="2" borderId="6" xfId="0" applyNumberFormat="1" applyFont="1" applyFill="1" applyBorder="1" applyAlignment="1">
      <alignment horizontal="center" vertical="top" wrapText="1"/>
    </xf>
    <xf numFmtId="49" fontId="20" fillId="2" borderId="5" xfId="0" applyNumberFormat="1" applyFont="1" applyFill="1" applyBorder="1" applyAlignment="1">
      <alignment horizontal="center" vertical="top" wrapText="1"/>
    </xf>
    <xf numFmtId="49" fontId="50" fillId="2" borderId="1" xfId="0" applyNumberFormat="1" applyFont="1" applyFill="1" applyBorder="1" applyAlignment="1">
      <alignment horizontal="left" vertical="top" wrapText="1"/>
    </xf>
    <xf numFmtId="49" fontId="21" fillId="2" borderId="1" xfId="0" applyNumberFormat="1" applyFont="1" applyFill="1" applyBorder="1" applyAlignment="1">
      <alignment horizontal="left" vertical="top" wrapText="1"/>
    </xf>
    <xf numFmtId="49" fontId="20" fillId="2" borderId="7" xfId="0" applyNumberFormat="1" applyFont="1" applyFill="1" applyBorder="1" applyAlignment="1">
      <alignment horizontal="left" vertical="top" wrapText="1"/>
    </xf>
    <xf numFmtId="0" fontId="11" fillId="2" borderId="11" xfId="0" applyNumberFormat="1" applyFont="1" applyFill="1" applyBorder="1" applyAlignment="1">
      <alignment horizontal="center" vertical="top" wrapText="1"/>
    </xf>
    <xf numFmtId="49" fontId="3" fillId="2" borderId="4" xfId="0" applyNumberFormat="1" applyFont="1" applyFill="1" applyBorder="1" applyAlignment="1">
      <alignment horizontal="left" vertical="top" wrapText="1"/>
    </xf>
    <xf numFmtId="49" fontId="3" fillId="2" borderId="3" xfId="0" applyNumberFormat="1" applyFont="1" applyFill="1" applyBorder="1" applyAlignment="1">
      <alignment horizontal="center" vertical="top" wrapText="1"/>
    </xf>
    <xf numFmtId="49" fontId="3" fillId="2" borderId="3" xfId="0" applyNumberFormat="1" applyFont="1" applyFill="1" applyBorder="1" applyAlignment="1">
      <alignment horizontal="left" vertical="top" wrapText="1"/>
    </xf>
    <xf numFmtId="49" fontId="3" fillId="2" borderId="2" xfId="0" applyNumberFormat="1" applyFont="1" applyFill="1" applyBorder="1" applyAlignment="1">
      <alignment horizontal="left" vertical="top" wrapText="1"/>
    </xf>
    <xf numFmtId="49" fontId="50" fillId="2" borderId="7" xfId="0" applyNumberFormat="1" applyFont="1" applyFill="1" applyBorder="1" applyAlignment="1">
      <alignment horizontal="left" vertical="top" wrapText="1"/>
    </xf>
    <xf numFmtId="49" fontId="28" fillId="2" borderId="6" xfId="0" applyNumberFormat="1" applyFont="1" applyFill="1" applyBorder="1" applyAlignment="1">
      <alignment horizontal="left" vertical="top" wrapText="1"/>
    </xf>
    <xf numFmtId="49" fontId="28" fillId="2" borderId="5" xfId="0" applyNumberFormat="1" applyFont="1" applyFill="1" applyBorder="1" applyAlignment="1">
      <alignment horizontal="left" vertical="top" wrapText="1"/>
    </xf>
    <xf numFmtId="49" fontId="28" fillId="2" borderId="7" xfId="0" applyNumberFormat="1" applyFont="1" applyFill="1" applyBorder="1" applyAlignment="1">
      <alignment horizontal="left" vertical="top" wrapText="1"/>
    </xf>
    <xf numFmtId="49" fontId="20" fillId="2" borderId="7" xfId="0" applyNumberFormat="1" applyFont="1" applyFill="1" applyBorder="1" applyAlignment="1">
      <alignment vertical="top" wrapText="1"/>
    </xf>
    <xf numFmtId="49" fontId="20" fillId="2" borderId="6" xfId="0" applyNumberFormat="1" applyFont="1" applyFill="1" applyBorder="1" applyAlignment="1">
      <alignment vertical="top" wrapText="1"/>
    </xf>
    <xf numFmtId="49" fontId="20" fillId="2" borderId="5" xfId="0" applyNumberFormat="1" applyFont="1" applyFill="1" applyBorder="1" applyAlignment="1">
      <alignment vertical="top" wrapText="1"/>
    </xf>
    <xf numFmtId="0" fontId="11" fillId="2" borderId="7" xfId="0" applyNumberFormat="1" applyFont="1" applyFill="1" applyBorder="1" applyAlignment="1">
      <alignment horizontal="center" vertical="top"/>
    </xf>
    <xf numFmtId="0" fontId="11" fillId="2" borderId="6" xfId="0" applyNumberFormat="1" applyFont="1" applyFill="1" applyBorder="1" applyAlignment="1">
      <alignment horizontal="center" vertical="top"/>
    </xf>
    <xf numFmtId="0" fontId="11" fillId="2" borderId="5" xfId="0" applyNumberFormat="1" applyFont="1" applyFill="1" applyBorder="1" applyAlignment="1">
      <alignment horizontal="center" vertical="top"/>
    </xf>
    <xf numFmtId="49" fontId="44" fillId="2" borderId="7" xfId="0" applyNumberFormat="1" applyFont="1" applyFill="1" applyBorder="1" applyAlignment="1">
      <alignment vertical="top" wrapText="1"/>
    </xf>
    <xf numFmtId="49" fontId="44" fillId="2" borderId="6" xfId="0" applyNumberFormat="1" applyFont="1" applyFill="1" applyBorder="1" applyAlignment="1">
      <alignment vertical="top" wrapText="1"/>
    </xf>
    <xf numFmtId="49" fontId="18" fillId="2" borderId="7" xfId="0" applyNumberFormat="1" applyFont="1" applyFill="1" applyBorder="1" applyAlignment="1">
      <alignment vertical="top" wrapText="1"/>
    </xf>
    <xf numFmtId="49" fontId="18" fillId="2" borderId="6" xfId="0" applyNumberFormat="1" applyFont="1" applyFill="1" applyBorder="1" applyAlignment="1">
      <alignment vertical="top" wrapText="1"/>
    </xf>
    <xf numFmtId="49" fontId="18" fillId="2" borderId="5" xfId="0" applyNumberFormat="1" applyFont="1" applyFill="1" applyBorder="1" applyAlignment="1">
      <alignment vertical="top" wrapText="1"/>
    </xf>
    <xf numFmtId="49" fontId="18" fillId="2" borderId="1" xfId="0" applyNumberFormat="1" applyFont="1" applyFill="1" applyBorder="1" applyAlignment="1">
      <alignment vertical="top" wrapText="1"/>
    </xf>
    <xf numFmtId="49" fontId="44" fillId="2" borderId="5" xfId="0" applyNumberFormat="1" applyFont="1" applyFill="1" applyBorder="1" applyAlignment="1">
      <alignment vertical="top" wrapText="1"/>
    </xf>
    <xf numFmtId="0" fontId="0" fillId="0" borderId="6" xfId="0" applyBorder="1"/>
    <xf numFmtId="0" fontId="0" fillId="0" borderId="7" xfId="0" applyBorder="1"/>
    <xf numFmtId="0" fontId="0" fillId="0" borderId="1" xfId="0" applyBorder="1"/>
    <xf numFmtId="0" fontId="0" fillId="0" borderId="5" xfId="0" applyBorder="1"/>
    <xf numFmtId="49" fontId="20" fillId="2" borderId="1" xfId="0" applyNumberFormat="1" applyFont="1" applyFill="1" applyBorder="1" applyAlignment="1">
      <alignment horizontal="center" vertical="top" wrapText="1"/>
    </xf>
    <xf numFmtId="49" fontId="44" fillId="2" borderId="7" xfId="0" applyNumberFormat="1" applyFont="1" applyFill="1" applyBorder="1" applyAlignment="1">
      <alignment horizontal="left" wrapText="1"/>
    </xf>
    <xf numFmtId="49" fontId="44" fillId="2" borderId="6" xfId="0" applyNumberFormat="1" applyFont="1" applyFill="1" applyBorder="1" applyAlignment="1">
      <alignment horizontal="left" wrapText="1"/>
    </xf>
    <xf numFmtId="0" fontId="19" fillId="2" borderId="7" xfId="0" applyNumberFormat="1" applyFont="1" applyFill="1" applyBorder="1" applyAlignment="1">
      <alignment horizontal="center" vertical="center" wrapText="1"/>
    </xf>
    <xf numFmtId="0" fontId="19" fillId="2" borderId="5" xfId="0" applyNumberFormat="1" applyFont="1" applyFill="1" applyBorder="1" applyAlignment="1">
      <alignment horizontal="center" vertical="center" wrapText="1"/>
    </xf>
    <xf numFmtId="0" fontId="19" fillId="3" borderId="7" xfId="0" applyNumberFormat="1" applyFont="1" applyFill="1" applyBorder="1" applyAlignment="1">
      <alignment horizontal="center" vertical="center" wrapText="1"/>
    </xf>
    <xf numFmtId="0" fontId="19" fillId="3" borderId="5" xfId="0" applyNumberFormat="1" applyFont="1" applyFill="1" applyBorder="1" applyAlignment="1">
      <alignment horizontal="center" vertical="center" wrapText="1"/>
    </xf>
    <xf numFmtId="0" fontId="1" fillId="0" borderId="1" xfId="0" applyFont="1" applyBorder="1" applyAlignment="1">
      <alignment vertical="top"/>
    </xf>
    <xf numFmtId="49" fontId="14" fillId="2" borderId="7" xfId="0" applyNumberFormat="1" applyFont="1" applyFill="1" applyBorder="1" applyAlignment="1">
      <alignment horizontal="center" vertical="top" wrapText="1"/>
    </xf>
    <xf numFmtId="49" fontId="14" fillId="2" borderId="1" xfId="0" applyNumberFormat="1" applyFont="1" applyFill="1" applyBorder="1" applyAlignment="1">
      <alignment horizontal="center" vertical="top" wrapText="1"/>
    </xf>
    <xf numFmtId="0" fontId="16" fillId="2" borderId="7" xfId="0" applyNumberFormat="1" applyFont="1" applyFill="1" applyBorder="1" applyAlignment="1">
      <alignment horizontal="center" vertical="center" wrapText="1"/>
    </xf>
    <xf numFmtId="0" fontId="15" fillId="2" borderId="6" xfId="0" applyNumberFormat="1" applyFont="1" applyFill="1" applyBorder="1" applyAlignment="1">
      <alignment vertical="center" wrapText="1"/>
    </xf>
    <xf numFmtId="0" fontId="15" fillId="2" borderId="5" xfId="0" applyNumberFormat="1" applyFont="1" applyFill="1" applyBorder="1" applyAlignment="1">
      <alignment vertical="center" wrapText="1"/>
    </xf>
    <xf numFmtId="0" fontId="19" fillId="3" borderId="6" xfId="0" applyNumberFormat="1" applyFont="1" applyFill="1" applyBorder="1" applyAlignment="1">
      <alignment horizontal="center" vertical="center" wrapText="1"/>
    </xf>
    <xf numFmtId="0" fontId="19" fillId="2" borderId="7" xfId="0" applyNumberFormat="1" applyFont="1" applyFill="1" applyBorder="1" applyAlignment="1">
      <alignment horizontal="center" vertical="top" wrapText="1"/>
    </xf>
    <xf numFmtId="0" fontId="19" fillId="2" borderId="5" xfId="0" applyNumberFormat="1" applyFont="1" applyFill="1" applyBorder="1" applyAlignment="1">
      <alignment horizontal="center" vertical="top" wrapText="1"/>
    </xf>
    <xf numFmtId="0" fontId="19" fillId="3" borderId="7" xfId="0" applyNumberFormat="1" applyFont="1" applyFill="1" applyBorder="1" applyAlignment="1">
      <alignment horizontal="center" vertical="top" wrapText="1"/>
    </xf>
    <xf numFmtId="0" fontId="19" fillId="3" borderId="5" xfId="0" applyNumberFormat="1" applyFont="1" applyFill="1" applyBorder="1" applyAlignment="1">
      <alignment horizontal="center" vertical="top" wrapText="1"/>
    </xf>
    <xf numFmtId="0" fontId="19" fillId="0" borderId="7" xfId="0" applyNumberFormat="1" applyFont="1" applyBorder="1" applyAlignment="1">
      <alignment horizontal="left" vertical="top" wrapText="1"/>
    </xf>
    <xf numFmtId="0" fontId="19" fillId="0" borderId="5" xfId="0" applyNumberFormat="1" applyFont="1" applyBorder="1" applyAlignment="1">
      <alignment horizontal="left" vertical="top" wrapText="1"/>
    </xf>
    <xf numFmtId="49" fontId="14" fillId="2" borderId="1" xfId="0" applyNumberFormat="1" applyFont="1" applyFill="1" applyBorder="1" applyAlignment="1">
      <alignment horizontal="left" vertical="top" wrapText="1"/>
    </xf>
    <xf numFmtId="49" fontId="11" fillId="2" borderId="1" xfId="0" applyNumberFormat="1" applyFont="1" applyFill="1" applyBorder="1" applyAlignment="1">
      <alignment horizontal="left" vertical="top" wrapText="1"/>
    </xf>
    <xf numFmtId="49" fontId="11" fillId="2" borderId="7" xfId="0" applyNumberFormat="1" applyFont="1" applyFill="1" applyBorder="1" applyAlignment="1">
      <alignment horizontal="left" vertical="top" wrapText="1"/>
    </xf>
    <xf numFmtId="49" fontId="11" fillId="2" borderId="5" xfId="0" applyNumberFormat="1" applyFont="1" applyFill="1" applyBorder="1" applyAlignment="1">
      <alignment horizontal="left" vertical="top" wrapText="1"/>
    </xf>
    <xf numFmtId="0" fontId="50" fillId="2" borderId="1" xfId="0" applyNumberFormat="1" applyFont="1" applyFill="1" applyBorder="1" applyAlignment="1">
      <alignment horizontal="left" vertical="top" wrapText="1"/>
    </xf>
    <xf numFmtId="0" fontId="27" fillId="2" borderId="1" xfId="0" applyNumberFormat="1" applyFont="1" applyFill="1" applyBorder="1" applyAlignment="1">
      <alignment horizontal="left" vertical="top" wrapText="1"/>
    </xf>
    <xf numFmtId="49" fontId="21" fillId="2" borderId="7" xfId="0" applyNumberFormat="1" applyFont="1" applyFill="1" applyBorder="1" applyAlignment="1">
      <alignment horizontal="center" vertical="top" wrapText="1"/>
    </xf>
    <xf numFmtId="49" fontId="21" fillId="2" borderId="5" xfId="0" applyNumberFormat="1" applyFont="1" applyFill="1" applyBorder="1" applyAlignment="1">
      <alignment horizontal="center" vertical="top" wrapText="1"/>
    </xf>
    <xf numFmtId="0" fontId="34" fillId="0" borderId="1" xfId="0" applyFont="1" applyBorder="1" applyAlignment="1">
      <alignment vertical="top"/>
    </xf>
    <xf numFmtId="0" fontId="51" fillId="0" borderId="1" xfId="0" applyFont="1" applyBorder="1" applyAlignment="1">
      <alignment vertical="top"/>
    </xf>
    <xf numFmtId="0" fontId="11" fillId="2" borderId="3" xfId="0" applyNumberFormat="1" applyFont="1" applyFill="1" applyBorder="1" applyAlignment="1">
      <alignment horizontal="center" vertical="top" wrapText="1"/>
    </xf>
    <xf numFmtId="0" fontId="15" fillId="2" borderId="1" xfId="0" applyNumberFormat="1" applyFont="1" applyFill="1" applyBorder="1" applyAlignment="1">
      <alignment horizontal="left" vertical="top" wrapText="1"/>
    </xf>
    <xf numFmtId="0" fontId="16" fillId="2" borderId="5" xfId="0" applyNumberFormat="1" applyFont="1" applyFill="1" applyBorder="1" applyAlignment="1">
      <alignment horizontal="left" vertical="top" wrapText="1"/>
    </xf>
    <xf numFmtId="0" fontId="16" fillId="2" borderId="1" xfId="0" applyNumberFormat="1" applyFont="1" applyFill="1" applyBorder="1" applyAlignment="1">
      <alignment horizontal="left" vertical="top" wrapText="1"/>
    </xf>
    <xf numFmtId="0" fontId="16" fillId="2" borderId="7" xfId="0" applyNumberFormat="1" applyFont="1" applyFill="1" applyBorder="1" applyAlignment="1">
      <alignment horizontal="left" vertical="top" wrapText="1"/>
    </xf>
    <xf numFmtId="0" fontId="16" fillId="2" borderId="3" xfId="0" applyNumberFormat="1" applyFont="1" applyFill="1" applyBorder="1" applyAlignment="1">
      <alignment horizontal="left" vertical="top"/>
    </xf>
    <xf numFmtId="0" fontId="16" fillId="2" borderId="5" xfId="0" applyNumberFormat="1" applyFont="1" applyFill="1" applyBorder="1" applyAlignment="1">
      <alignment horizontal="left" vertical="top"/>
    </xf>
    <xf numFmtId="0" fontId="16" fillId="2" borderId="1" xfId="0" applyNumberFormat="1" applyFont="1" applyFill="1" applyBorder="1" applyAlignment="1">
      <alignment horizontal="left" vertical="top"/>
    </xf>
    <xf numFmtId="0" fontId="16" fillId="2" borderId="2" xfId="0" applyNumberFormat="1" applyFont="1" applyFill="1" applyBorder="1" applyAlignment="1">
      <alignment horizontal="left" vertical="top"/>
    </xf>
    <xf numFmtId="0" fontId="16" fillId="2" borderId="2" xfId="0" applyNumberFormat="1" applyFont="1" applyFill="1" applyBorder="1" applyAlignment="1">
      <alignment horizontal="left" vertical="top" wrapText="1"/>
    </xf>
    <xf numFmtId="49" fontId="18" fillId="2" borderId="13" xfId="0" applyNumberFormat="1" applyFont="1" applyFill="1" applyBorder="1" applyAlignment="1">
      <alignment horizontal="left" vertical="top" wrapText="1"/>
    </xf>
    <xf numFmtId="49" fontId="18" fillId="2" borderId="10" xfId="0" applyNumberFormat="1" applyFont="1" applyFill="1" applyBorder="1" applyAlignment="1">
      <alignment horizontal="left" vertical="top" wrapText="1"/>
    </xf>
    <xf numFmtId="0" fontId="15" fillId="0" borderId="1" xfId="0" applyNumberFormat="1" applyFont="1" applyBorder="1" applyAlignment="1">
      <alignment horizontal="center" vertical="top" wrapText="1"/>
    </xf>
    <xf numFmtId="49" fontId="17" fillId="2" borderId="7" xfId="0" applyNumberFormat="1" applyFont="1" applyFill="1" applyBorder="1" applyAlignment="1">
      <alignment horizontal="left" vertical="top" wrapText="1"/>
    </xf>
    <xf numFmtId="49" fontId="2" fillId="2" borderId="7" xfId="0" applyNumberFormat="1" applyFont="1" applyFill="1" applyBorder="1" applyAlignment="1">
      <alignment horizontal="left" vertical="top" wrapText="1"/>
    </xf>
    <xf numFmtId="0" fontId="41" fillId="2" borderId="7" xfId="1" applyFont="1" applyFill="1" applyBorder="1" applyAlignment="1">
      <alignment horizontal="center" vertical="top" textRotation="180" wrapText="1"/>
    </xf>
    <xf numFmtId="0" fontId="41" fillId="2" borderId="5" xfId="1" applyFont="1" applyFill="1" applyBorder="1" applyAlignment="1">
      <alignment horizontal="center" vertical="top" textRotation="180" wrapText="1"/>
    </xf>
    <xf numFmtId="0" fontId="41" fillId="3" borderId="7" xfId="0" applyNumberFormat="1" applyFont="1" applyFill="1" applyBorder="1" applyAlignment="1">
      <alignment horizontal="center" vertical="top" wrapText="1"/>
    </xf>
    <xf numFmtId="0" fontId="41" fillId="3" borderId="6" xfId="0" applyNumberFormat="1" applyFont="1" applyFill="1" applyBorder="1" applyAlignment="1">
      <alignment horizontal="center" vertical="top" wrapText="1"/>
    </xf>
    <xf numFmtId="0" fontId="41" fillId="2" borderId="4" xfId="0" applyFont="1" applyFill="1" applyBorder="1" applyAlignment="1">
      <alignment horizontal="center" vertical="top" wrapText="1"/>
    </xf>
    <xf numFmtId="0" fontId="41" fillId="2" borderId="3" xfId="0" applyFont="1" applyFill="1" applyBorder="1" applyAlignment="1">
      <alignment horizontal="center" vertical="top" wrapText="1"/>
    </xf>
    <xf numFmtId="0" fontId="41" fillId="3" borderId="3" xfId="0" applyFont="1" applyFill="1" applyBorder="1" applyAlignment="1">
      <alignment horizontal="center" vertical="top" wrapText="1"/>
    </xf>
    <xf numFmtId="0" fontId="41" fillId="2" borderId="2" xfId="0" applyFont="1" applyFill="1" applyBorder="1" applyAlignment="1">
      <alignment horizontal="center" vertical="top" wrapText="1"/>
    </xf>
    <xf numFmtId="49" fontId="14" fillId="2" borderId="13" xfId="0" applyNumberFormat="1" applyFont="1" applyFill="1" applyBorder="1" applyAlignment="1">
      <alignment horizontal="center" vertical="top" wrapText="1"/>
    </xf>
    <xf numFmtId="49" fontId="14" fillId="2" borderId="14" xfId="0" applyNumberFormat="1" applyFont="1" applyFill="1" applyBorder="1" applyAlignment="1">
      <alignment horizontal="center" vertical="top" wrapText="1"/>
    </xf>
    <xf numFmtId="49" fontId="14" fillId="2" borderId="12" xfId="0" applyNumberFormat="1" applyFont="1" applyFill="1" applyBorder="1" applyAlignment="1">
      <alignment horizontal="center" vertical="top" wrapText="1"/>
    </xf>
    <xf numFmtId="0" fontId="11" fillId="2" borderId="15" xfId="0" applyNumberFormat="1" applyFont="1" applyFill="1" applyBorder="1" applyAlignment="1">
      <alignment horizontal="center" vertical="top" wrapText="1"/>
    </xf>
    <xf numFmtId="49" fontId="25" fillId="2" borderId="10" xfId="0" applyNumberFormat="1" applyFont="1" applyFill="1" applyBorder="1" applyAlignment="1">
      <alignment horizontal="left" vertical="top" wrapText="1"/>
    </xf>
    <xf numFmtId="49" fontId="25" fillId="2" borderId="0" xfId="0" applyNumberFormat="1" applyFont="1" applyFill="1" applyBorder="1" applyAlignment="1">
      <alignment horizontal="left" vertical="top" wrapText="1"/>
    </xf>
    <xf numFmtId="49" fontId="25" fillId="2" borderId="6" xfId="0" applyNumberFormat="1" applyFont="1" applyFill="1" applyBorder="1" applyAlignment="1">
      <alignment horizontal="center" vertical="top" wrapText="1"/>
    </xf>
    <xf numFmtId="0" fontId="41" fillId="2" borderId="7" xfId="1" applyFont="1" applyFill="1" applyBorder="1" applyAlignment="1">
      <alignment horizontal="center" vertical="top" wrapText="1"/>
    </xf>
    <xf numFmtId="0" fontId="41" fillId="2" borderId="6" xfId="1" applyFont="1" applyFill="1" applyBorder="1" applyAlignment="1">
      <alignment horizontal="center" vertical="top" wrapText="1"/>
    </xf>
    <xf numFmtId="0" fontId="41" fillId="2" borderId="7" xfId="0" applyNumberFormat="1" applyFont="1" applyFill="1" applyBorder="1" applyAlignment="1">
      <alignment horizontal="center" vertical="top" wrapText="1"/>
    </xf>
    <xf numFmtId="0" fontId="41" fillId="2" borderId="6" xfId="0" applyNumberFormat="1" applyFont="1" applyFill="1" applyBorder="1" applyAlignment="1">
      <alignment horizontal="center" vertical="top" wrapText="1"/>
    </xf>
    <xf numFmtId="0" fontId="37" fillId="0" borderId="1" xfId="0" applyFont="1" applyBorder="1" applyAlignment="1">
      <alignment horizontal="left" vertical="top" wrapText="1"/>
    </xf>
    <xf numFmtId="0" fontId="19" fillId="3" borderId="6" xfId="0" applyNumberFormat="1" applyFont="1" applyFill="1" applyBorder="1" applyAlignment="1">
      <alignment horizontal="center" vertical="top" wrapText="1"/>
    </xf>
    <xf numFmtId="49" fontId="3" fillId="2" borderId="3" xfId="0" applyNumberFormat="1" applyFont="1" applyFill="1" applyBorder="1" applyAlignment="1">
      <alignment vertical="top" wrapText="1"/>
    </xf>
    <xf numFmtId="49" fontId="45" fillId="2" borderId="3" xfId="0" applyNumberFormat="1" applyFont="1" applyFill="1" applyBorder="1" applyAlignment="1">
      <alignment vertical="top" wrapText="1"/>
    </xf>
    <xf numFmtId="0" fontId="14" fillId="2" borderId="1" xfId="1" applyFont="1" applyFill="1" applyBorder="1" applyAlignment="1">
      <alignment horizontal="left" vertical="top"/>
    </xf>
    <xf numFmtId="0" fontId="3" fillId="2" borderId="1" xfId="0" applyNumberFormat="1" applyFont="1" applyFill="1" applyBorder="1" applyAlignment="1">
      <alignment horizontal="center" vertical="top" wrapText="1"/>
    </xf>
    <xf numFmtId="0" fontId="14" fillId="2" borderId="1" xfId="0" applyNumberFormat="1" applyFont="1" applyFill="1" applyBorder="1" applyAlignment="1">
      <alignment horizontal="center" vertical="top" wrapText="1"/>
    </xf>
    <xf numFmtId="49" fontId="42" fillId="2" borderId="1" xfId="0" applyNumberFormat="1" applyFont="1" applyFill="1" applyBorder="1" applyAlignment="1">
      <alignment horizontal="left" wrapText="1"/>
    </xf>
    <xf numFmtId="49" fontId="14" fillId="2" borderId="0" xfId="0" applyNumberFormat="1" applyFont="1" applyFill="1" applyBorder="1" applyAlignment="1">
      <alignment horizontal="left" vertical="top" wrapText="1"/>
    </xf>
    <xf numFmtId="49" fontId="42" fillId="2" borderId="0" xfId="0" applyNumberFormat="1" applyFont="1" applyFill="1" applyBorder="1" applyAlignment="1">
      <alignment horizontal="left" vertical="top" wrapText="1"/>
    </xf>
    <xf numFmtId="49" fontId="2" fillId="2" borderId="1" xfId="0" applyNumberFormat="1" applyFont="1" applyFill="1" applyBorder="1" applyAlignment="1">
      <alignment wrapText="1"/>
    </xf>
    <xf numFmtId="49" fontId="42" fillId="2" borderId="0" xfId="0" applyNumberFormat="1" applyFont="1" applyFill="1" applyBorder="1" applyAlignment="1">
      <alignment vertical="top" wrapText="1"/>
    </xf>
    <xf numFmtId="49" fontId="42" fillId="2" borderId="1" xfId="0" applyNumberFormat="1" applyFont="1" applyFill="1" applyBorder="1" applyAlignment="1">
      <alignment wrapText="1"/>
    </xf>
    <xf numFmtId="49" fontId="42" fillId="2" borderId="0" xfId="0" applyNumberFormat="1" applyFont="1" applyFill="1" applyBorder="1" applyAlignment="1">
      <alignment wrapText="1"/>
    </xf>
    <xf numFmtId="49" fontId="42" fillId="3" borderId="0" xfId="0" applyNumberFormat="1" applyFont="1" applyFill="1" applyBorder="1" applyAlignment="1">
      <alignment horizontal="left" vertical="top" wrapText="1"/>
    </xf>
    <xf numFmtId="49" fontId="42" fillId="2" borderId="1" xfId="0" applyNumberFormat="1" applyFont="1" applyFill="1" applyBorder="1" applyAlignment="1">
      <alignment vertical="top" wrapText="1"/>
    </xf>
    <xf numFmtId="0" fontId="3" fillId="2" borderId="13" xfId="0" applyNumberFormat="1" applyFont="1" applyFill="1" applyBorder="1" applyAlignment="1">
      <alignment horizontal="center" vertical="top" wrapText="1"/>
    </xf>
    <xf numFmtId="0" fontId="14" fillId="2" borderId="12" xfId="0" applyNumberFormat="1" applyFont="1" applyFill="1" applyBorder="1" applyAlignment="1">
      <alignment horizontal="center" vertical="top" wrapText="1"/>
    </xf>
    <xf numFmtId="0" fontId="3" fillId="2" borderId="10" xfId="0" applyNumberFormat="1" applyFont="1" applyFill="1" applyBorder="1" applyAlignment="1">
      <alignment horizontal="center" vertical="top" wrapText="1"/>
    </xf>
    <xf numFmtId="0" fontId="14" fillId="2" borderId="11" xfId="0" applyNumberFormat="1" applyFont="1" applyFill="1" applyBorder="1" applyAlignment="1">
      <alignment horizontal="center" vertical="top" wrapText="1"/>
    </xf>
    <xf numFmtId="0" fontId="3" fillId="2" borderId="7" xfId="0" applyNumberFormat="1" applyFont="1" applyFill="1" applyBorder="1" applyAlignment="1">
      <alignment vertical="top" wrapText="1"/>
    </xf>
    <xf numFmtId="0" fontId="3" fillId="2" borderId="6" xfId="0" applyNumberFormat="1" applyFont="1" applyFill="1" applyBorder="1" applyAlignment="1">
      <alignment vertical="top" wrapText="1"/>
    </xf>
    <xf numFmtId="0" fontId="3" fillId="2" borderId="7" xfId="1" applyFont="1" applyFill="1" applyBorder="1" applyAlignment="1">
      <alignment horizontal="center" vertical="center" wrapText="1"/>
    </xf>
    <xf numFmtId="0" fontId="3" fillId="2" borderId="6" xfId="1" applyFont="1" applyFill="1" applyBorder="1" applyAlignment="1">
      <alignment horizontal="center" vertical="center" wrapText="1"/>
    </xf>
    <xf numFmtId="49" fontId="3" fillId="2" borderId="13" xfId="0" applyNumberFormat="1" applyFont="1" applyFill="1" applyBorder="1" applyAlignment="1">
      <alignment vertical="top" wrapText="1"/>
    </xf>
    <xf numFmtId="49" fontId="3" fillId="2" borderId="14" xfId="0" applyNumberFormat="1" applyFont="1" applyFill="1" applyBorder="1" applyAlignment="1">
      <alignment vertical="center" wrapText="1"/>
    </xf>
    <xf numFmtId="49" fontId="3" fillId="2" borderId="14" xfId="0" applyNumberFormat="1" applyFont="1" applyFill="1" applyBorder="1" applyAlignment="1">
      <alignment horizontal="center" vertical="center" wrapText="1"/>
    </xf>
    <xf numFmtId="0" fontId="14" fillId="2" borderId="4" xfId="1" applyFont="1" applyFill="1" applyBorder="1" applyAlignment="1">
      <alignment horizontal="center" vertical="top" wrapText="1"/>
    </xf>
    <xf numFmtId="0" fontId="14" fillId="2" borderId="3" xfId="1" applyFont="1" applyFill="1" applyBorder="1" applyAlignment="1">
      <alignment horizontal="center" vertical="top" wrapText="1"/>
    </xf>
    <xf numFmtId="0" fontId="14" fillId="2" borderId="2" xfId="1" applyFont="1" applyFill="1" applyBorder="1" applyAlignment="1">
      <alignment horizontal="center" vertical="top" wrapText="1"/>
    </xf>
    <xf numFmtId="49" fontId="20" fillId="2" borderId="3" xfId="0" applyNumberFormat="1" applyFont="1" applyFill="1" applyBorder="1" applyAlignment="1">
      <alignment horizontal="center" vertical="top" wrapText="1"/>
    </xf>
    <xf numFmtId="0" fontId="16" fillId="2" borderId="1" xfId="0" applyNumberFormat="1" applyFont="1" applyFill="1" applyBorder="1" applyAlignment="1">
      <alignment horizontal="center" vertical="top" wrapText="1"/>
    </xf>
    <xf numFmtId="0" fontId="19" fillId="3" borderId="1" xfId="0" applyNumberFormat="1" applyFont="1" applyFill="1" applyBorder="1" applyAlignment="1">
      <alignment horizontal="center" vertical="top" wrapText="1"/>
    </xf>
    <xf numFmtId="0" fontId="16" fillId="2" borderId="4" xfId="0" applyNumberFormat="1" applyFont="1" applyFill="1" applyBorder="1" applyAlignment="1">
      <alignment horizontal="left" vertical="top" wrapText="1"/>
    </xf>
    <xf numFmtId="0" fontId="50" fillId="0" borderId="1" xfId="0" applyNumberFormat="1" applyFont="1" applyBorder="1" applyAlignment="1">
      <alignment horizontal="center" vertical="top" wrapText="1"/>
    </xf>
  </cellXfs>
  <cellStyles count="6">
    <cellStyle name="Normal" xfId="0" builtinId="0"/>
    <cellStyle name="Normal 2" xfId="2"/>
    <cellStyle name="Normal 2 2" xfId="5"/>
    <cellStyle name="Normal 3" xfId="4"/>
    <cellStyle name="Normal 4" xfId="1"/>
    <cellStyle name="Normal 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CL766"/>
  <sheetViews>
    <sheetView tabSelected="1" zoomScale="80" zoomScaleNormal="80" workbookViewId="0">
      <pane xSplit="1" ySplit="5" topLeftCell="C626" activePane="bottomRight" state="frozen"/>
      <selection pane="topRight" activeCell="B1" sqref="B1"/>
      <selection pane="bottomLeft" activeCell="A7" sqref="A7"/>
      <selection pane="bottomRight" activeCell="C633" sqref="C633:C640"/>
    </sheetView>
  </sheetViews>
  <sheetFormatPr defaultRowHeight="15.75" x14ac:dyDescent="0.25"/>
  <cols>
    <col min="1" max="1" width="4.42578125" style="272" customWidth="1"/>
    <col min="2" max="2" width="6.85546875" style="272" hidden="1" customWidth="1"/>
    <col min="3" max="3" width="22.5703125" style="5" customWidth="1"/>
    <col min="4" max="4" width="7.140625" style="462" hidden="1" customWidth="1"/>
    <col min="5" max="5" width="19.5703125" style="6" customWidth="1"/>
    <col min="6" max="6" width="6.7109375" style="462" hidden="1" customWidth="1"/>
    <col min="7" max="7" width="0.7109375" style="5" hidden="1" customWidth="1"/>
    <col min="8" max="8" width="28.7109375" style="4" customWidth="1"/>
    <col min="9" max="9" width="6.85546875" style="427" customWidth="1"/>
    <col min="10" max="10" width="5.140625" style="6" hidden="1" customWidth="1"/>
    <col min="11" max="11" width="7.7109375" style="414" customWidth="1"/>
    <col min="12" max="12" width="8.5703125" style="414" hidden="1" customWidth="1"/>
    <col min="13" max="13" width="8.5703125" style="272" hidden="1" customWidth="1"/>
    <col min="14" max="14" width="0.28515625" style="2" hidden="1" customWidth="1"/>
    <col min="15" max="15" width="8.5703125" style="1" hidden="1" customWidth="1"/>
    <col min="16" max="25" width="8.5703125" style="272" hidden="1" customWidth="1"/>
    <col min="26" max="26" width="8.28515625" style="272" hidden="1" customWidth="1"/>
    <col min="27" max="27" width="6.85546875" style="272" hidden="1" customWidth="1"/>
    <col min="28" max="50" width="8.5703125" style="272" hidden="1" customWidth="1"/>
    <col min="51" max="51" width="8.140625" style="427" customWidth="1"/>
    <col min="52" max="52" width="8" style="414" customWidth="1"/>
    <col min="53" max="53" width="7.7109375" style="370" customWidth="1"/>
    <col min="54" max="54" width="7.7109375" style="467" customWidth="1"/>
    <col min="55" max="63" width="8.5703125" style="272" hidden="1" customWidth="1"/>
    <col min="64" max="102" width="6.7109375" style="272" hidden="1" customWidth="1"/>
    <col min="103" max="103" width="5.7109375" style="272" hidden="1" customWidth="1"/>
    <col min="104" max="104" width="7.42578125" style="266" hidden="1" customWidth="1"/>
    <col min="105" max="105" width="5.7109375" style="275" hidden="1" customWidth="1"/>
    <col min="106" max="106" width="7.85546875" style="275" hidden="1" customWidth="1"/>
    <col min="107" max="107" width="5.7109375" style="275" hidden="1" customWidth="1"/>
    <col min="108" max="108" width="7.85546875" style="275" hidden="1" customWidth="1"/>
    <col min="109" max="109" width="5.7109375" style="275" hidden="1" customWidth="1"/>
    <col min="110" max="110" width="7.42578125" style="275" hidden="1" customWidth="1"/>
    <col min="111" max="111" width="11" style="275" hidden="1" customWidth="1"/>
    <col min="112" max="112" width="11.5703125" style="275" hidden="1" customWidth="1"/>
    <col min="113" max="113" width="9.42578125" style="266" customWidth="1"/>
    <col min="114" max="114" width="6.85546875" style="266" customWidth="1"/>
    <col min="115" max="115" width="9.140625" style="266"/>
    <col min="116" max="116" width="9.42578125" style="266" customWidth="1"/>
    <col min="117" max="127" width="9.140625" style="266"/>
    <col min="128" max="128" width="20.140625" style="266" customWidth="1"/>
    <col min="129" max="129" width="4.28515625" style="266" customWidth="1"/>
    <col min="130" max="130" width="39" style="266" customWidth="1"/>
    <col min="131" max="131" width="53.5703125" style="266" customWidth="1"/>
    <col min="132" max="135" width="7.7109375" style="266" customWidth="1"/>
    <col min="136" max="136" width="10" style="266" customWidth="1"/>
    <col min="137" max="138" width="9.28515625" style="266" customWidth="1"/>
    <col min="139" max="139" width="8" style="266" customWidth="1"/>
    <col min="140" max="383" width="9.140625" style="266"/>
    <col min="384" max="384" width="20.140625" style="266" customWidth="1"/>
    <col min="385" max="385" width="4.28515625" style="266" customWidth="1"/>
    <col min="386" max="386" width="39" style="266" customWidth="1"/>
    <col min="387" max="387" width="53.5703125" style="266" customWidth="1"/>
    <col min="388" max="391" width="7.7109375" style="266" customWidth="1"/>
    <col min="392" max="392" width="10" style="266" customWidth="1"/>
    <col min="393" max="394" width="9.28515625" style="266" customWidth="1"/>
    <col min="395" max="395" width="8" style="266" customWidth="1"/>
    <col min="396" max="639" width="9.140625" style="266"/>
    <col min="640" max="640" width="20.140625" style="266" customWidth="1"/>
    <col min="641" max="641" width="4.28515625" style="266" customWidth="1"/>
    <col min="642" max="642" width="39" style="266" customWidth="1"/>
    <col min="643" max="643" width="53.5703125" style="266" customWidth="1"/>
    <col min="644" max="647" width="7.7109375" style="266" customWidth="1"/>
    <col min="648" max="648" width="10" style="266" customWidth="1"/>
    <col min="649" max="650" width="9.28515625" style="266" customWidth="1"/>
    <col min="651" max="651" width="8" style="266" customWidth="1"/>
    <col min="652" max="895" width="9.140625" style="266"/>
    <col min="896" max="896" width="20.140625" style="266" customWidth="1"/>
    <col min="897" max="897" width="4.28515625" style="266" customWidth="1"/>
    <col min="898" max="898" width="39" style="266" customWidth="1"/>
    <col min="899" max="899" width="53.5703125" style="266" customWidth="1"/>
    <col min="900" max="903" width="7.7109375" style="266" customWidth="1"/>
    <col min="904" max="904" width="10" style="266" customWidth="1"/>
    <col min="905" max="906" width="9.28515625" style="266" customWidth="1"/>
    <col min="907" max="907" width="8" style="266" customWidth="1"/>
    <col min="908" max="1151" width="9.140625" style="266"/>
    <col min="1152" max="1152" width="20.140625" style="266" customWidth="1"/>
    <col min="1153" max="1153" width="4.28515625" style="266" customWidth="1"/>
    <col min="1154" max="1154" width="39" style="266" customWidth="1"/>
    <col min="1155" max="1155" width="53.5703125" style="266" customWidth="1"/>
    <col min="1156" max="1159" width="7.7109375" style="266" customWidth="1"/>
    <col min="1160" max="1160" width="10" style="266" customWidth="1"/>
    <col min="1161" max="1162" width="9.28515625" style="266" customWidth="1"/>
    <col min="1163" max="1163" width="8" style="266" customWidth="1"/>
    <col min="1164" max="1407" width="9.140625" style="266"/>
    <col min="1408" max="1408" width="20.140625" style="266" customWidth="1"/>
    <col min="1409" max="1409" width="4.28515625" style="266" customWidth="1"/>
    <col min="1410" max="1410" width="39" style="266" customWidth="1"/>
    <col min="1411" max="1411" width="53.5703125" style="266" customWidth="1"/>
    <col min="1412" max="1415" width="7.7109375" style="266" customWidth="1"/>
    <col min="1416" max="1416" width="10" style="266" customWidth="1"/>
    <col min="1417" max="1418" width="9.28515625" style="266" customWidth="1"/>
    <col min="1419" max="1419" width="8" style="266" customWidth="1"/>
    <col min="1420" max="1663" width="9.140625" style="266"/>
    <col min="1664" max="1664" width="20.140625" style="266" customWidth="1"/>
    <col min="1665" max="1665" width="4.28515625" style="266" customWidth="1"/>
    <col min="1666" max="1666" width="39" style="266" customWidth="1"/>
    <col min="1667" max="1667" width="53.5703125" style="266" customWidth="1"/>
    <col min="1668" max="1671" width="7.7109375" style="266" customWidth="1"/>
    <col min="1672" max="1672" width="10" style="266" customWidth="1"/>
    <col min="1673" max="1674" width="9.28515625" style="266" customWidth="1"/>
    <col min="1675" max="1675" width="8" style="266" customWidth="1"/>
    <col min="1676" max="1919" width="9.140625" style="266"/>
    <col min="1920" max="1920" width="20.140625" style="266" customWidth="1"/>
    <col min="1921" max="1921" width="4.28515625" style="266" customWidth="1"/>
    <col min="1922" max="1922" width="39" style="266" customWidth="1"/>
    <col min="1923" max="1923" width="53.5703125" style="266" customWidth="1"/>
    <col min="1924" max="1927" width="7.7109375" style="266" customWidth="1"/>
    <col min="1928" max="1928" width="10" style="266" customWidth="1"/>
    <col min="1929" max="1930" width="9.28515625" style="266" customWidth="1"/>
    <col min="1931" max="1931" width="8" style="266" customWidth="1"/>
    <col min="1932" max="2175" width="9.140625" style="266"/>
    <col min="2176" max="2176" width="20.140625" style="266" customWidth="1"/>
    <col min="2177" max="2177" width="4.28515625" style="266" customWidth="1"/>
    <col min="2178" max="2178" width="39" style="266" customWidth="1"/>
    <col min="2179" max="2179" width="53.5703125" style="266" customWidth="1"/>
    <col min="2180" max="2183" width="7.7109375" style="266" customWidth="1"/>
    <col min="2184" max="2184" width="10" style="266" customWidth="1"/>
    <col min="2185" max="2186" width="9.28515625" style="266" customWidth="1"/>
    <col min="2187" max="2187" width="8" style="266" customWidth="1"/>
    <col min="2188" max="2431" width="9.140625" style="266"/>
    <col min="2432" max="2432" width="20.140625" style="266" customWidth="1"/>
    <col min="2433" max="2433" width="4.28515625" style="266" customWidth="1"/>
    <col min="2434" max="2434" width="39" style="266" customWidth="1"/>
    <col min="2435" max="2435" width="53.5703125" style="266" customWidth="1"/>
    <col min="2436" max="2439" width="7.7109375" style="266" customWidth="1"/>
    <col min="2440" max="2440" width="10" style="266" customWidth="1"/>
    <col min="2441" max="2442" width="9.28515625" style="266" customWidth="1"/>
    <col min="2443" max="2443" width="8" style="266" customWidth="1"/>
    <col min="2444" max="2687" width="9.140625" style="266"/>
    <col min="2688" max="2688" width="20.140625" style="266" customWidth="1"/>
    <col min="2689" max="2689" width="4.28515625" style="266" customWidth="1"/>
    <col min="2690" max="2690" width="39" style="266" customWidth="1"/>
    <col min="2691" max="2691" width="53.5703125" style="266" customWidth="1"/>
    <col min="2692" max="2695" width="7.7109375" style="266" customWidth="1"/>
    <col min="2696" max="2696" width="10" style="266" customWidth="1"/>
    <col min="2697" max="2698" width="9.28515625" style="266" customWidth="1"/>
    <col min="2699" max="2699" width="8" style="266" customWidth="1"/>
    <col min="2700" max="2943" width="9.140625" style="266"/>
    <col min="2944" max="2944" width="20.140625" style="266" customWidth="1"/>
    <col min="2945" max="2945" width="4.28515625" style="266" customWidth="1"/>
    <col min="2946" max="2946" width="39" style="266" customWidth="1"/>
    <col min="2947" max="2947" width="53.5703125" style="266" customWidth="1"/>
    <col min="2948" max="2951" width="7.7109375" style="266" customWidth="1"/>
    <col min="2952" max="2952" width="10" style="266" customWidth="1"/>
    <col min="2953" max="2954" width="9.28515625" style="266" customWidth="1"/>
    <col min="2955" max="2955" width="8" style="266" customWidth="1"/>
    <col min="2956" max="3199" width="9.140625" style="266"/>
    <col min="3200" max="3200" width="20.140625" style="266" customWidth="1"/>
    <col min="3201" max="3201" width="4.28515625" style="266" customWidth="1"/>
    <col min="3202" max="3202" width="39" style="266" customWidth="1"/>
    <col min="3203" max="3203" width="53.5703125" style="266" customWidth="1"/>
    <col min="3204" max="3207" width="7.7109375" style="266" customWidth="1"/>
    <col min="3208" max="3208" width="10" style="266" customWidth="1"/>
    <col min="3209" max="3210" width="9.28515625" style="266" customWidth="1"/>
    <col min="3211" max="3211" width="8" style="266" customWidth="1"/>
    <col min="3212" max="3455" width="9.140625" style="266"/>
    <col min="3456" max="3456" width="20.140625" style="266" customWidth="1"/>
    <col min="3457" max="3457" width="4.28515625" style="266" customWidth="1"/>
    <col min="3458" max="3458" width="39" style="266" customWidth="1"/>
    <col min="3459" max="3459" width="53.5703125" style="266" customWidth="1"/>
    <col min="3460" max="3463" width="7.7109375" style="266" customWidth="1"/>
    <col min="3464" max="3464" width="10" style="266" customWidth="1"/>
    <col min="3465" max="3466" width="9.28515625" style="266" customWidth="1"/>
    <col min="3467" max="3467" width="8" style="266" customWidth="1"/>
    <col min="3468" max="3711" width="9.140625" style="266"/>
    <col min="3712" max="3712" width="20.140625" style="266" customWidth="1"/>
    <col min="3713" max="3713" width="4.28515625" style="266" customWidth="1"/>
    <col min="3714" max="3714" width="39" style="266" customWidth="1"/>
    <col min="3715" max="3715" width="53.5703125" style="266" customWidth="1"/>
    <col min="3716" max="3719" width="7.7109375" style="266" customWidth="1"/>
    <col min="3720" max="3720" width="10" style="266" customWidth="1"/>
    <col min="3721" max="3722" width="9.28515625" style="266" customWidth="1"/>
    <col min="3723" max="3723" width="8" style="266" customWidth="1"/>
    <col min="3724" max="3967" width="9.140625" style="266"/>
    <col min="3968" max="3968" width="20.140625" style="266" customWidth="1"/>
    <col min="3969" max="3969" width="4.28515625" style="266" customWidth="1"/>
    <col min="3970" max="3970" width="39" style="266" customWidth="1"/>
    <col min="3971" max="3971" width="53.5703125" style="266" customWidth="1"/>
    <col min="3972" max="3975" width="7.7109375" style="266" customWidth="1"/>
    <col min="3976" max="3976" width="10" style="266" customWidth="1"/>
    <col min="3977" max="3978" width="9.28515625" style="266" customWidth="1"/>
    <col min="3979" max="3979" width="8" style="266" customWidth="1"/>
    <col min="3980" max="4223" width="9.140625" style="266"/>
    <col min="4224" max="4224" width="20.140625" style="266" customWidth="1"/>
    <col min="4225" max="4225" width="4.28515625" style="266" customWidth="1"/>
    <col min="4226" max="4226" width="39" style="266" customWidth="1"/>
    <col min="4227" max="4227" width="53.5703125" style="266" customWidth="1"/>
    <col min="4228" max="4231" width="7.7109375" style="266" customWidth="1"/>
    <col min="4232" max="4232" width="10" style="266" customWidth="1"/>
    <col min="4233" max="4234" width="9.28515625" style="266" customWidth="1"/>
    <col min="4235" max="4235" width="8" style="266" customWidth="1"/>
    <col min="4236" max="4479" width="9.140625" style="266"/>
    <col min="4480" max="4480" width="20.140625" style="266" customWidth="1"/>
    <col min="4481" max="4481" width="4.28515625" style="266" customWidth="1"/>
    <col min="4482" max="4482" width="39" style="266" customWidth="1"/>
    <col min="4483" max="4483" width="53.5703125" style="266" customWidth="1"/>
    <col min="4484" max="4487" width="7.7109375" style="266" customWidth="1"/>
    <col min="4488" max="4488" width="10" style="266" customWidth="1"/>
    <col min="4489" max="4490" width="9.28515625" style="266" customWidth="1"/>
    <col min="4491" max="4491" width="8" style="266" customWidth="1"/>
    <col min="4492" max="4735" width="9.140625" style="266"/>
    <col min="4736" max="4736" width="20.140625" style="266" customWidth="1"/>
    <col min="4737" max="4737" width="4.28515625" style="266" customWidth="1"/>
    <col min="4738" max="4738" width="39" style="266" customWidth="1"/>
    <col min="4739" max="4739" width="53.5703125" style="266" customWidth="1"/>
    <col min="4740" max="4743" width="7.7109375" style="266" customWidth="1"/>
    <col min="4744" max="4744" width="10" style="266" customWidth="1"/>
    <col min="4745" max="4746" width="9.28515625" style="266" customWidth="1"/>
    <col min="4747" max="4747" width="8" style="266" customWidth="1"/>
    <col min="4748" max="4991" width="9.140625" style="266"/>
    <col min="4992" max="4992" width="20.140625" style="266" customWidth="1"/>
    <col min="4993" max="4993" width="4.28515625" style="266" customWidth="1"/>
    <col min="4994" max="4994" width="39" style="266" customWidth="1"/>
    <col min="4995" max="4995" width="53.5703125" style="266" customWidth="1"/>
    <col min="4996" max="4999" width="7.7109375" style="266" customWidth="1"/>
    <col min="5000" max="5000" width="10" style="266" customWidth="1"/>
    <col min="5001" max="5002" width="9.28515625" style="266" customWidth="1"/>
    <col min="5003" max="5003" width="8" style="266" customWidth="1"/>
    <col min="5004" max="5247" width="9.140625" style="266"/>
    <col min="5248" max="5248" width="20.140625" style="266" customWidth="1"/>
    <col min="5249" max="5249" width="4.28515625" style="266" customWidth="1"/>
    <col min="5250" max="5250" width="39" style="266" customWidth="1"/>
    <col min="5251" max="5251" width="53.5703125" style="266" customWidth="1"/>
    <col min="5252" max="5255" width="7.7109375" style="266" customWidth="1"/>
    <col min="5256" max="5256" width="10" style="266" customWidth="1"/>
    <col min="5257" max="5258" width="9.28515625" style="266" customWidth="1"/>
    <col min="5259" max="5259" width="8" style="266" customWidth="1"/>
    <col min="5260" max="5503" width="9.140625" style="266"/>
    <col min="5504" max="5504" width="20.140625" style="266" customWidth="1"/>
    <col min="5505" max="5505" width="4.28515625" style="266" customWidth="1"/>
    <col min="5506" max="5506" width="39" style="266" customWidth="1"/>
    <col min="5507" max="5507" width="53.5703125" style="266" customWidth="1"/>
    <col min="5508" max="5511" width="7.7109375" style="266" customWidth="1"/>
    <col min="5512" max="5512" width="10" style="266" customWidth="1"/>
    <col min="5513" max="5514" width="9.28515625" style="266" customWidth="1"/>
    <col min="5515" max="5515" width="8" style="266" customWidth="1"/>
    <col min="5516" max="5759" width="9.140625" style="266"/>
    <col min="5760" max="5760" width="20.140625" style="266" customWidth="1"/>
    <col min="5761" max="5761" width="4.28515625" style="266" customWidth="1"/>
    <col min="5762" max="5762" width="39" style="266" customWidth="1"/>
    <col min="5763" max="5763" width="53.5703125" style="266" customWidth="1"/>
    <col min="5764" max="5767" width="7.7109375" style="266" customWidth="1"/>
    <col min="5768" max="5768" width="10" style="266" customWidth="1"/>
    <col min="5769" max="5770" width="9.28515625" style="266" customWidth="1"/>
    <col min="5771" max="5771" width="8" style="266" customWidth="1"/>
    <col min="5772" max="6015" width="9.140625" style="266"/>
    <col min="6016" max="6016" width="20.140625" style="266" customWidth="1"/>
    <col min="6017" max="6017" width="4.28515625" style="266" customWidth="1"/>
    <col min="6018" max="6018" width="39" style="266" customWidth="1"/>
    <col min="6019" max="6019" width="53.5703125" style="266" customWidth="1"/>
    <col min="6020" max="6023" width="7.7109375" style="266" customWidth="1"/>
    <col min="6024" max="6024" width="10" style="266" customWidth="1"/>
    <col min="6025" max="6026" width="9.28515625" style="266" customWidth="1"/>
    <col min="6027" max="6027" width="8" style="266" customWidth="1"/>
    <col min="6028" max="6271" width="9.140625" style="266"/>
    <col min="6272" max="6272" width="20.140625" style="266" customWidth="1"/>
    <col min="6273" max="6273" width="4.28515625" style="266" customWidth="1"/>
    <col min="6274" max="6274" width="39" style="266" customWidth="1"/>
    <col min="6275" max="6275" width="53.5703125" style="266" customWidth="1"/>
    <col min="6276" max="6279" width="7.7109375" style="266" customWidth="1"/>
    <col min="6280" max="6280" width="10" style="266" customWidth="1"/>
    <col min="6281" max="6282" width="9.28515625" style="266" customWidth="1"/>
    <col min="6283" max="6283" width="8" style="266" customWidth="1"/>
    <col min="6284" max="6527" width="9.140625" style="266"/>
    <col min="6528" max="6528" width="20.140625" style="266" customWidth="1"/>
    <col min="6529" max="6529" width="4.28515625" style="266" customWidth="1"/>
    <col min="6530" max="6530" width="39" style="266" customWidth="1"/>
    <col min="6531" max="6531" width="53.5703125" style="266" customWidth="1"/>
    <col min="6532" max="6535" width="7.7109375" style="266" customWidth="1"/>
    <col min="6536" max="6536" width="10" style="266" customWidth="1"/>
    <col min="6537" max="6538" width="9.28515625" style="266" customWidth="1"/>
    <col min="6539" max="6539" width="8" style="266" customWidth="1"/>
    <col min="6540" max="6783" width="9.140625" style="266"/>
    <col min="6784" max="6784" width="20.140625" style="266" customWidth="1"/>
    <col min="6785" max="6785" width="4.28515625" style="266" customWidth="1"/>
    <col min="6786" max="6786" width="39" style="266" customWidth="1"/>
    <col min="6787" max="6787" width="53.5703125" style="266" customWidth="1"/>
    <col min="6788" max="6791" width="7.7109375" style="266" customWidth="1"/>
    <col min="6792" max="6792" width="10" style="266" customWidth="1"/>
    <col min="6793" max="6794" width="9.28515625" style="266" customWidth="1"/>
    <col min="6795" max="6795" width="8" style="266" customWidth="1"/>
    <col min="6796" max="7039" width="9.140625" style="266"/>
    <col min="7040" max="7040" width="20.140625" style="266" customWidth="1"/>
    <col min="7041" max="7041" width="4.28515625" style="266" customWidth="1"/>
    <col min="7042" max="7042" width="39" style="266" customWidth="1"/>
    <col min="7043" max="7043" width="53.5703125" style="266" customWidth="1"/>
    <col min="7044" max="7047" width="7.7109375" style="266" customWidth="1"/>
    <col min="7048" max="7048" width="10" style="266" customWidth="1"/>
    <col min="7049" max="7050" width="9.28515625" style="266" customWidth="1"/>
    <col min="7051" max="7051" width="8" style="266" customWidth="1"/>
    <col min="7052" max="7295" width="9.140625" style="266"/>
    <col min="7296" max="7296" width="20.140625" style="266" customWidth="1"/>
    <col min="7297" max="7297" width="4.28515625" style="266" customWidth="1"/>
    <col min="7298" max="7298" width="39" style="266" customWidth="1"/>
    <col min="7299" max="7299" width="53.5703125" style="266" customWidth="1"/>
    <col min="7300" max="7303" width="7.7109375" style="266" customWidth="1"/>
    <col min="7304" max="7304" width="10" style="266" customWidth="1"/>
    <col min="7305" max="7306" width="9.28515625" style="266" customWidth="1"/>
    <col min="7307" max="7307" width="8" style="266" customWidth="1"/>
    <col min="7308" max="7551" width="9.140625" style="266"/>
    <col min="7552" max="7552" width="20.140625" style="266" customWidth="1"/>
    <col min="7553" max="7553" width="4.28515625" style="266" customWidth="1"/>
    <col min="7554" max="7554" width="39" style="266" customWidth="1"/>
    <col min="7555" max="7555" width="53.5703125" style="266" customWidth="1"/>
    <col min="7556" max="7559" width="7.7109375" style="266" customWidth="1"/>
    <col min="7560" max="7560" width="10" style="266" customWidth="1"/>
    <col min="7561" max="7562" width="9.28515625" style="266" customWidth="1"/>
    <col min="7563" max="7563" width="8" style="266" customWidth="1"/>
    <col min="7564" max="7807" width="9.140625" style="266"/>
    <col min="7808" max="7808" width="20.140625" style="266" customWidth="1"/>
    <col min="7809" max="7809" width="4.28515625" style="266" customWidth="1"/>
    <col min="7810" max="7810" width="39" style="266" customWidth="1"/>
    <col min="7811" max="7811" width="53.5703125" style="266" customWidth="1"/>
    <col min="7812" max="7815" width="7.7109375" style="266" customWidth="1"/>
    <col min="7816" max="7816" width="10" style="266" customWidth="1"/>
    <col min="7817" max="7818" width="9.28515625" style="266" customWidth="1"/>
    <col min="7819" max="7819" width="8" style="266" customWidth="1"/>
    <col min="7820" max="8063" width="9.140625" style="266"/>
    <col min="8064" max="8064" width="20.140625" style="266" customWidth="1"/>
    <col min="8065" max="8065" width="4.28515625" style="266" customWidth="1"/>
    <col min="8066" max="8066" width="39" style="266" customWidth="1"/>
    <col min="8067" max="8067" width="53.5703125" style="266" customWidth="1"/>
    <col min="8068" max="8071" width="7.7109375" style="266" customWidth="1"/>
    <col min="8072" max="8072" width="10" style="266" customWidth="1"/>
    <col min="8073" max="8074" width="9.28515625" style="266" customWidth="1"/>
    <col min="8075" max="8075" width="8" style="266" customWidth="1"/>
    <col min="8076" max="8319" width="9.140625" style="266"/>
    <col min="8320" max="8320" width="20.140625" style="266" customWidth="1"/>
    <col min="8321" max="8321" width="4.28515625" style="266" customWidth="1"/>
    <col min="8322" max="8322" width="39" style="266" customWidth="1"/>
    <col min="8323" max="8323" width="53.5703125" style="266" customWidth="1"/>
    <col min="8324" max="8327" width="7.7109375" style="266" customWidth="1"/>
    <col min="8328" max="8328" width="10" style="266" customWidth="1"/>
    <col min="8329" max="8330" width="9.28515625" style="266" customWidth="1"/>
    <col min="8331" max="8331" width="8" style="266" customWidth="1"/>
    <col min="8332" max="8575" width="9.140625" style="266"/>
    <col min="8576" max="8576" width="20.140625" style="266" customWidth="1"/>
    <col min="8577" max="8577" width="4.28515625" style="266" customWidth="1"/>
    <col min="8578" max="8578" width="39" style="266" customWidth="1"/>
    <col min="8579" max="8579" width="53.5703125" style="266" customWidth="1"/>
    <col min="8580" max="8583" width="7.7109375" style="266" customWidth="1"/>
    <col min="8584" max="8584" width="10" style="266" customWidth="1"/>
    <col min="8585" max="8586" width="9.28515625" style="266" customWidth="1"/>
    <col min="8587" max="8587" width="8" style="266" customWidth="1"/>
    <col min="8588" max="8831" width="9.140625" style="266"/>
    <col min="8832" max="8832" width="20.140625" style="266" customWidth="1"/>
    <col min="8833" max="8833" width="4.28515625" style="266" customWidth="1"/>
    <col min="8834" max="8834" width="39" style="266" customWidth="1"/>
    <col min="8835" max="8835" width="53.5703125" style="266" customWidth="1"/>
    <col min="8836" max="8839" width="7.7109375" style="266" customWidth="1"/>
    <col min="8840" max="8840" width="10" style="266" customWidth="1"/>
    <col min="8841" max="8842" width="9.28515625" style="266" customWidth="1"/>
    <col min="8843" max="8843" width="8" style="266" customWidth="1"/>
    <col min="8844" max="9087" width="9.140625" style="266"/>
    <col min="9088" max="9088" width="20.140625" style="266" customWidth="1"/>
    <col min="9089" max="9089" width="4.28515625" style="266" customWidth="1"/>
    <col min="9090" max="9090" width="39" style="266" customWidth="1"/>
    <col min="9091" max="9091" width="53.5703125" style="266" customWidth="1"/>
    <col min="9092" max="9095" width="7.7109375" style="266" customWidth="1"/>
    <col min="9096" max="9096" width="10" style="266" customWidth="1"/>
    <col min="9097" max="9098" width="9.28515625" style="266" customWidth="1"/>
    <col min="9099" max="9099" width="8" style="266" customWidth="1"/>
    <col min="9100" max="9343" width="9.140625" style="266"/>
    <col min="9344" max="9344" width="20.140625" style="266" customWidth="1"/>
    <col min="9345" max="9345" width="4.28515625" style="266" customWidth="1"/>
    <col min="9346" max="9346" width="39" style="266" customWidth="1"/>
    <col min="9347" max="9347" width="53.5703125" style="266" customWidth="1"/>
    <col min="9348" max="9351" width="7.7109375" style="266" customWidth="1"/>
    <col min="9352" max="9352" width="10" style="266" customWidth="1"/>
    <col min="9353" max="9354" width="9.28515625" style="266" customWidth="1"/>
    <col min="9355" max="9355" width="8" style="266" customWidth="1"/>
    <col min="9356" max="9599" width="9.140625" style="266"/>
    <col min="9600" max="9600" width="20.140625" style="266" customWidth="1"/>
    <col min="9601" max="9601" width="4.28515625" style="266" customWidth="1"/>
    <col min="9602" max="9602" width="39" style="266" customWidth="1"/>
    <col min="9603" max="9603" width="53.5703125" style="266" customWidth="1"/>
    <col min="9604" max="9607" width="7.7109375" style="266" customWidth="1"/>
    <col min="9608" max="9608" width="10" style="266" customWidth="1"/>
    <col min="9609" max="9610" width="9.28515625" style="266" customWidth="1"/>
    <col min="9611" max="9611" width="8" style="266" customWidth="1"/>
    <col min="9612" max="9855" width="9.140625" style="266"/>
    <col min="9856" max="9856" width="20.140625" style="266" customWidth="1"/>
    <col min="9857" max="9857" width="4.28515625" style="266" customWidth="1"/>
    <col min="9858" max="9858" width="39" style="266" customWidth="1"/>
    <col min="9859" max="9859" width="53.5703125" style="266" customWidth="1"/>
    <col min="9860" max="9863" width="7.7109375" style="266" customWidth="1"/>
    <col min="9864" max="9864" width="10" style="266" customWidth="1"/>
    <col min="9865" max="9866" width="9.28515625" style="266" customWidth="1"/>
    <col min="9867" max="9867" width="8" style="266" customWidth="1"/>
    <col min="9868" max="10111" width="9.140625" style="266"/>
    <col min="10112" max="10112" width="20.140625" style="266" customWidth="1"/>
    <col min="10113" max="10113" width="4.28515625" style="266" customWidth="1"/>
    <col min="10114" max="10114" width="39" style="266" customWidth="1"/>
    <col min="10115" max="10115" width="53.5703125" style="266" customWidth="1"/>
    <col min="10116" max="10119" width="7.7109375" style="266" customWidth="1"/>
    <col min="10120" max="10120" width="10" style="266" customWidth="1"/>
    <col min="10121" max="10122" width="9.28515625" style="266" customWidth="1"/>
    <col min="10123" max="10123" width="8" style="266" customWidth="1"/>
    <col min="10124" max="10367" width="9.140625" style="266"/>
    <col min="10368" max="10368" width="20.140625" style="266" customWidth="1"/>
    <col min="10369" max="10369" width="4.28515625" style="266" customWidth="1"/>
    <col min="10370" max="10370" width="39" style="266" customWidth="1"/>
    <col min="10371" max="10371" width="53.5703125" style="266" customWidth="1"/>
    <col min="10372" max="10375" width="7.7109375" style="266" customWidth="1"/>
    <col min="10376" max="10376" width="10" style="266" customWidth="1"/>
    <col min="10377" max="10378" width="9.28515625" style="266" customWidth="1"/>
    <col min="10379" max="10379" width="8" style="266" customWidth="1"/>
    <col min="10380" max="10623" width="9.140625" style="266"/>
    <col min="10624" max="10624" width="20.140625" style="266" customWidth="1"/>
    <col min="10625" max="10625" width="4.28515625" style="266" customWidth="1"/>
    <col min="10626" max="10626" width="39" style="266" customWidth="1"/>
    <col min="10627" max="10627" width="53.5703125" style="266" customWidth="1"/>
    <col min="10628" max="10631" width="7.7109375" style="266" customWidth="1"/>
    <col min="10632" max="10632" width="10" style="266" customWidth="1"/>
    <col min="10633" max="10634" width="9.28515625" style="266" customWidth="1"/>
    <col min="10635" max="10635" width="8" style="266" customWidth="1"/>
    <col min="10636" max="10879" width="9.140625" style="266"/>
    <col min="10880" max="10880" width="20.140625" style="266" customWidth="1"/>
    <col min="10881" max="10881" width="4.28515625" style="266" customWidth="1"/>
    <col min="10882" max="10882" width="39" style="266" customWidth="1"/>
    <col min="10883" max="10883" width="53.5703125" style="266" customWidth="1"/>
    <col min="10884" max="10887" width="7.7109375" style="266" customWidth="1"/>
    <col min="10888" max="10888" width="10" style="266" customWidth="1"/>
    <col min="10889" max="10890" width="9.28515625" style="266" customWidth="1"/>
    <col min="10891" max="10891" width="8" style="266" customWidth="1"/>
    <col min="10892" max="11135" width="9.140625" style="266"/>
    <col min="11136" max="11136" width="20.140625" style="266" customWidth="1"/>
    <col min="11137" max="11137" width="4.28515625" style="266" customWidth="1"/>
    <col min="11138" max="11138" width="39" style="266" customWidth="1"/>
    <col min="11139" max="11139" width="53.5703125" style="266" customWidth="1"/>
    <col min="11140" max="11143" width="7.7109375" style="266" customWidth="1"/>
    <col min="11144" max="11144" width="10" style="266" customWidth="1"/>
    <col min="11145" max="11146" width="9.28515625" style="266" customWidth="1"/>
    <col min="11147" max="11147" width="8" style="266" customWidth="1"/>
    <col min="11148" max="11391" width="9.140625" style="266"/>
    <col min="11392" max="11392" width="20.140625" style="266" customWidth="1"/>
    <col min="11393" max="11393" width="4.28515625" style="266" customWidth="1"/>
    <col min="11394" max="11394" width="39" style="266" customWidth="1"/>
    <col min="11395" max="11395" width="53.5703125" style="266" customWidth="1"/>
    <col min="11396" max="11399" width="7.7109375" style="266" customWidth="1"/>
    <col min="11400" max="11400" width="10" style="266" customWidth="1"/>
    <col min="11401" max="11402" width="9.28515625" style="266" customWidth="1"/>
    <col min="11403" max="11403" width="8" style="266" customWidth="1"/>
    <col min="11404" max="11647" width="9.140625" style="266"/>
    <col min="11648" max="11648" width="20.140625" style="266" customWidth="1"/>
    <col min="11649" max="11649" width="4.28515625" style="266" customWidth="1"/>
    <col min="11650" max="11650" width="39" style="266" customWidth="1"/>
    <col min="11651" max="11651" width="53.5703125" style="266" customWidth="1"/>
    <col min="11652" max="11655" width="7.7109375" style="266" customWidth="1"/>
    <col min="11656" max="11656" width="10" style="266" customWidth="1"/>
    <col min="11657" max="11658" width="9.28515625" style="266" customWidth="1"/>
    <col min="11659" max="11659" width="8" style="266" customWidth="1"/>
    <col min="11660" max="11903" width="9.140625" style="266"/>
    <col min="11904" max="11904" width="20.140625" style="266" customWidth="1"/>
    <col min="11905" max="11905" width="4.28515625" style="266" customWidth="1"/>
    <col min="11906" max="11906" width="39" style="266" customWidth="1"/>
    <col min="11907" max="11907" width="53.5703125" style="266" customWidth="1"/>
    <col min="11908" max="11911" width="7.7109375" style="266" customWidth="1"/>
    <col min="11912" max="11912" width="10" style="266" customWidth="1"/>
    <col min="11913" max="11914" width="9.28515625" style="266" customWidth="1"/>
    <col min="11915" max="11915" width="8" style="266" customWidth="1"/>
    <col min="11916" max="12159" width="9.140625" style="266"/>
    <col min="12160" max="12160" width="20.140625" style="266" customWidth="1"/>
    <col min="12161" max="12161" width="4.28515625" style="266" customWidth="1"/>
    <col min="12162" max="12162" width="39" style="266" customWidth="1"/>
    <col min="12163" max="12163" width="53.5703125" style="266" customWidth="1"/>
    <col min="12164" max="12167" width="7.7109375" style="266" customWidth="1"/>
    <col min="12168" max="12168" width="10" style="266" customWidth="1"/>
    <col min="12169" max="12170" width="9.28515625" style="266" customWidth="1"/>
    <col min="12171" max="12171" width="8" style="266" customWidth="1"/>
    <col min="12172" max="12415" width="9.140625" style="266"/>
    <col min="12416" max="12416" width="20.140625" style="266" customWidth="1"/>
    <col min="12417" max="12417" width="4.28515625" style="266" customWidth="1"/>
    <col min="12418" max="12418" width="39" style="266" customWidth="1"/>
    <col min="12419" max="12419" width="53.5703125" style="266" customWidth="1"/>
    <col min="12420" max="12423" width="7.7109375" style="266" customWidth="1"/>
    <col min="12424" max="12424" width="10" style="266" customWidth="1"/>
    <col min="12425" max="12426" width="9.28515625" style="266" customWidth="1"/>
    <col min="12427" max="12427" width="8" style="266" customWidth="1"/>
    <col min="12428" max="12671" width="9.140625" style="266"/>
    <col min="12672" max="12672" width="20.140625" style="266" customWidth="1"/>
    <col min="12673" max="12673" width="4.28515625" style="266" customWidth="1"/>
    <col min="12674" max="12674" width="39" style="266" customWidth="1"/>
    <col min="12675" max="12675" width="53.5703125" style="266" customWidth="1"/>
    <col min="12676" max="12679" width="7.7109375" style="266" customWidth="1"/>
    <col min="12680" max="12680" width="10" style="266" customWidth="1"/>
    <col min="12681" max="12682" width="9.28515625" style="266" customWidth="1"/>
    <col min="12683" max="12683" width="8" style="266" customWidth="1"/>
    <col min="12684" max="12927" width="9.140625" style="266"/>
    <col min="12928" max="12928" width="20.140625" style="266" customWidth="1"/>
    <col min="12929" max="12929" width="4.28515625" style="266" customWidth="1"/>
    <col min="12930" max="12930" width="39" style="266" customWidth="1"/>
    <col min="12931" max="12931" width="53.5703125" style="266" customWidth="1"/>
    <col min="12932" max="12935" width="7.7109375" style="266" customWidth="1"/>
    <col min="12936" max="12936" width="10" style="266" customWidth="1"/>
    <col min="12937" max="12938" width="9.28515625" style="266" customWidth="1"/>
    <col min="12939" max="12939" width="8" style="266" customWidth="1"/>
    <col min="12940" max="13183" width="9.140625" style="266"/>
    <col min="13184" max="13184" width="20.140625" style="266" customWidth="1"/>
    <col min="13185" max="13185" width="4.28515625" style="266" customWidth="1"/>
    <col min="13186" max="13186" width="39" style="266" customWidth="1"/>
    <col min="13187" max="13187" width="53.5703125" style="266" customWidth="1"/>
    <col min="13188" max="13191" width="7.7109375" style="266" customWidth="1"/>
    <col min="13192" max="13192" width="10" style="266" customWidth="1"/>
    <col min="13193" max="13194" width="9.28515625" style="266" customWidth="1"/>
    <col min="13195" max="13195" width="8" style="266" customWidth="1"/>
    <col min="13196" max="13439" width="9.140625" style="266"/>
    <col min="13440" max="13440" width="20.140625" style="266" customWidth="1"/>
    <col min="13441" max="13441" width="4.28515625" style="266" customWidth="1"/>
    <col min="13442" max="13442" width="39" style="266" customWidth="1"/>
    <col min="13443" max="13443" width="53.5703125" style="266" customWidth="1"/>
    <col min="13444" max="13447" width="7.7109375" style="266" customWidth="1"/>
    <col min="13448" max="13448" width="10" style="266" customWidth="1"/>
    <col min="13449" max="13450" width="9.28515625" style="266" customWidth="1"/>
    <col min="13451" max="13451" width="8" style="266" customWidth="1"/>
    <col min="13452" max="13695" width="9.140625" style="266"/>
    <col min="13696" max="13696" width="20.140625" style="266" customWidth="1"/>
    <col min="13697" max="13697" width="4.28515625" style="266" customWidth="1"/>
    <col min="13698" max="13698" width="39" style="266" customWidth="1"/>
    <col min="13699" max="13699" width="53.5703125" style="266" customWidth="1"/>
    <col min="13700" max="13703" width="7.7109375" style="266" customWidth="1"/>
    <col min="13704" max="13704" width="10" style="266" customWidth="1"/>
    <col min="13705" max="13706" width="9.28515625" style="266" customWidth="1"/>
    <col min="13707" max="13707" width="8" style="266" customWidth="1"/>
    <col min="13708" max="13951" width="9.140625" style="266"/>
    <col min="13952" max="13952" width="20.140625" style="266" customWidth="1"/>
    <col min="13953" max="13953" width="4.28515625" style="266" customWidth="1"/>
    <col min="13954" max="13954" width="39" style="266" customWidth="1"/>
    <col min="13955" max="13955" width="53.5703125" style="266" customWidth="1"/>
    <col min="13956" max="13959" width="7.7109375" style="266" customWidth="1"/>
    <col min="13960" max="13960" width="10" style="266" customWidth="1"/>
    <col min="13961" max="13962" width="9.28515625" style="266" customWidth="1"/>
    <col min="13963" max="13963" width="8" style="266" customWidth="1"/>
    <col min="13964" max="14207" width="9.140625" style="266"/>
    <col min="14208" max="14208" width="20.140625" style="266" customWidth="1"/>
    <col min="14209" max="14209" width="4.28515625" style="266" customWidth="1"/>
    <col min="14210" max="14210" width="39" style="266" customWidth="1"/>
    <col min="14211" max="14211" width="53.5703125" style="266" customWidth="1"/>
    <col min="14212" max="14215" width="7.7109375" style="266" customWidth="1"/>
    <col min="14216" max="14216" width="10" style="266" customWidth="1"/>
    <col min="14217" max="14218" width="9.28515625" style="266" customWidth="1"/>
    <col min="14219" max="14219" width="8" style="266" customWidth="1"/>
    <col min="14220" max="14463" width="9.140625" style="266"/>
    <col min="14464" max="14464" width="20.140625" style="266" customWidth="1"/>
    <col min="14465" max="14465" width="4.28515625" style="266" customWidth="1"/>
    <col min="14466" max="14466" width="39" style="266" customWidth="1"/>
    <col min="14467" max="14467" width="53.5703125" style="266" customWidth="1"/>
    <col min="14468" max="14471" width="7.7109375" style="266" customWidth="1"/>
    <col min="14472" max="14472" width="10" style="266" customWidth="1"/>
    <col min="14473" max="14474" width="9.28515625" style="266" customWidth="1"/>
    <col min="14475" max="14475" width="8" style="266" customWidth="1"/>
    <col min="14476" max="14719" width="9.140625" style="266"/>
    <col min="14720" max="14720" width="20.140625" style="266" customWidth="1"/>
    <col min="14721" max="14721" width="4.28515625" style="266" customWidth="1"/>
    <col min="14722" max="14722" width="39" style="266" customWidth="1"/>
    <col min="14723" max="14723" width="53.5703125" style="266" customWidth="1"/>
    <col min="14724" max="14727" width="7.7109375" style="266" customWidth="1"/>
    <col min="14728" max="14728" width="10" style="266" customWidth="1"/>
    <col min="14729" max="14730" width="9.28515625" style="266" customWidth="1"/>
    <col min="14731" max="14731" width="8" style="266" customWidth="1"/>
    <col min="14732" max="14975" width="9.140625" style="266"/>
    <col min="14976" max="14976" width="20.140625" style="266" customWidth="1"/>
    <col min="14977" max="14977" width="4.28515625" style="266" customWidth="1"/>
    <col min="14978" max="14978" width="39" style="266" customWidth="1"/>
    <col min="14979" max="14979" width="53.5703125" style="266" customWidth="1"/>
    <col min="14980" max="14983" width="7.7109375" style="266" customWidth="1"/>
    <col min="14984" max="14984" width="10" style="266" customWidth="1"/>
    <col min="14985" max="14986" width="9.28515625" style="266" customWidth="1"/>
    <col min="14987" max="14987" width="8" style="266" customWidth="1"/>
    <col min="14988" max="15231" width="9.140625" style="266"/>
    <col min="15232" max="15232" width="20.140625" style="266" customWidth="1"/>
    <col min="15233" max="15233" width="4.28515625" style="266" customWidth="1"/>
    <col min="15234" max="15234" width="39" style="266" customWidth="1"/>
    <col min="15235" max="15235" width="53.5703125" style="266" customWidth="1"/>
    <col min="15236" max="15239" width="7.7109375" style="266" customWidth="1"/>
    <col min="15240" max="15240" width="10" style="266" customWidth="1"/>
    <col min="15241" max="15242" width="9.28515625" style="266" customWidth="1"/>
    <col min="15243" max="15243" width="8" style="266" customWidth="1"/>
    <col min="15244" max="15487" width="9.140625" style="266"/>
    <col min="15488" max="15488" width="20.140625" style="266" customWidth="1"/>
    <col min="15489" max="15489" width="4.28515625" style="266" customWidth="1"/>
    <col min="15490" max="15490" width="39" style="266" customWidth="1"/>
    <col min="15491" max="15491" width="53.5703125" style="266" customWidth="1"/>
    <col min="15492" max="15495" width="7.7109375" style="266" customWidth="1"/>
    <col min="15496" max="15496" width="10" style="266" customWidth="1"/>
    <col min="15497" max="15498" width="9.28515625" style="266" customWidth="1"/>
    <col min="15499" max="15499" width="8" style="266" customWidth="1"/>
    <col min="15500" max="15743" width="9.140625" style="266"/>
    <col min="15744" max="15744" width="20.140625" style="266" customWidth="1"/>
    <col min="15745" max="15745" width="4.28515625" style="266" customWidth="1"/>
    <col min="15746" max="15746" width="39" style="266" customWidth="1"/>
    <col min="15747" max="15747" width="53.5703125" style="266" customWidth="1"/>
    <col min="15748" max="15751" width="7.7109375" style="266" customWidth="1"/>
    <col min="15752" max="15752" width="10" style="266" customWidth="1"/>
    <col min="15753" max="15754" width="9.28515625" style="266" customWidth="1"/>
    <col min="15755" max="15755" width="8" style="266" customWidth="1"/>
    <col min="15756" max="15999" width="9.140625" style="266"/>
    <col min="16000" max="16000" width="20.140625" style="266" customWidth="1"/>
    <col min="16001" max="16001" width="4.28515625" style="266" customWidth="1"/>
    <col min="16002" max="16002" width="39" style="266" customWidth="1"/>
    <col min="16003" max="16003" width="53.5703125" style="266" customWidth="1"/>
    <col min="16004" max="16007" width="7.7109375" style="266" customWidth="1"/>
    <col min="16008" max="16008" width="10" style="266" customWidth="1"/>
    <col min="16009" max="16010" width="9.28515625" style="266" customWidth="1"/>
    <col min="16011" max="16011" width="8" style="266" customWidth="1"/>
    <col min="16012" max="16313" width="9.140625" style="266"/>
    <col min="16314" max="16314" width="9.140625" style="266" customWidth="1"/>
    <col min="16315" max="16384" width="9.140625" style="266"/>
  </cols>
  <sheetData>
    <row r="1" spans="1:113" ht="22.5" customHeight="1" x14ac:dyDescent="0.3">
      <c r="A1" s="237"/>
      <c r="B1" s="237"/>
      <c r="C1" s="798" t="s">
        <v>1134</v>
      </c>
      <c r="D1" s="799"/>
      <c r="E1" s="798"/>
      <c r="F1" s="799"/>
      <c r="G1" s="800"/>
      <c r="H1" s="798"/>
      <c r="I1" s="801"/>
      <c r="J1" s="802"/>
      <c r="K1" s="803"/>
      <c r="L1" s="804"/>
      <c r="M1" s="800"/>
      <c r="N1" s="800"/>
      <c r="O1" s="800"/>
      <c r="P1" s="800"/>
      <c r="Q1" s="800"/>
      <c r="R1" s="800"/>
      <c r="S1" s="800"/>
      <c r="T1" s="805"/>
      <c r="U1" s="805"/>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0"/>
      <c r="AY1" s="806"/>
      <c r="AZ1" s="798"/>
      <c r="BA1" s="798"/>
      <c r="BB1" s="798"/>
      <c r="BC1" s="800"/>
      <c r="BD1" s="800"/>
      <c r="BE1" s="800"/>
      <c r="BF1" s="800"/>
      <c r="BG1" s="800"/>
      <c r="BH1" s="800"/>
      <c r="BI1" s="800"/>
      <c r="BJ1" s="800"/>
      <c r="BK1" s="800"/>
      <c r="BL1" s="800"/>
      <c r="BM1" s="800"/>
      <c r="BN1" s="800"/>
      <c r="BO1" s="800"/>
      <c r="BP1" s="800"/>
      <c r="BQ1" s="800"/>
      <c r="BR1" s="800"/>
      <c r="BS1" s="800"/>
      <c r="BT1" s="800"/>
      <c r="BU1" s="800"/>
      <c r="BV1" s="800"/>
      <c r="BW1" s="800"/>
      <c r="BX1" s="800"/>
      <c r="BY1" s="800"/>
      <c r="BZ1" s="800"/>
      <c r="CA1" s="800"/>
      <c r="CB1" s="800"/>
      <c r="CC1" s="800"/>
      <c r="CD1" s="800"/>
      <c r="CE1" s="800"/>
      <c r="CF1" s="800"/>
      <c r="CG1" s="800"/>
      <c r="CH1" s="800"/>
      <c r="CI1" s="800"/>
      <c r="CJ1" s="800"/>
      <c r="CK1" s="800"/>
      <c r="CL1" s="800"/>
      <c r="CM1" s="800"/>
      <c r="CN1" s="800"/>
      <c r="CO1" s="800"/>
      <c r="CP1" s="800"/>
      <c r="CQ1" s="800"/>
      <c r="CR1" s="800"/>
      <c r="CS1" s="800"/>
      <c r="CT1" s="800"/>
      <c r="CU1" s="800"/>
      <c r="CV1" s="800"/>
      <c r="CW1" s="800"/>
      <c r="CX1" s="800"/>
      <c r="CY1" s="800"/>
      <c r="CZ1" s="800"/>
      <c r="DA1" s="800"/>
      <c r="DB1" s="800"/>
      <c r="DC1" s="800"/>
      <c r="DD1" s="800"/>
      <c r="DE1" s="800"/>
      <c r="DF1" s="800"/>
      <c r="DG1" s="800"/>
      <c r="DH1" s="800"/>
      <c r="DI1" s="798"/>
    </row>
    <row r="2" spans="1:113" ht="37.5" hidden="1" customHeight="1" x14ac:dyDescent="0.25">
      <c r="D2" s="272"/>
      <c r="F2" s="272"/>
      <c r="I2" s="3"/>
      <c r="J2" s="272"/>
      <c r="K2" s="2"/>
      <c r="L2" s="272"/>
      <c r="Z2" s="266"/>
      <c r="AA2" s="266"/>
      <c r="AB2" s="266"/>
      <c r="AC2" s="266"/>
      <c r="AD2" s="266"/>
      <c r="AE2" s="266"/>
      <c r="AF2" s="266"/>
      <c r="AG2" s="266"/>
      <c r="AH2" s="266"/>
      <c r="AI2" s="266"/>
      <c r="AJ2" s="266"/>
      <c r="AK2" s="266"/>
      <c r="AL2" s="266"/>
      <c r="AM2" s="266"/>
      <c r="AN2" s="266"/>
      <c r="AO2" s="266"/>
      <c r="AP2" s="266" t="s">
        <v>1120</v>
      </c>
      <c r="AQ2" s="266"/>
      <c r="AR2" s="266"/>
      <c r="AS2" s="266"/>
      <c r="AT2" s="266"/>
      <c r="AU2" s="266"/>
      <c r="AV2" s="266"/>
      <c r="AW2" s="266"/>
      <c r="AX2" s="266"/>
      <c r="AY2" s="371"/>
      <c r="AZ2" s="468"/>
      <c r="BA2" s="371"/>
      <c r="BB2" s="468"/>
      <c r="BC2" s="266"/>
      <c r="BD2" s="266"/>
      <c r="BE2" s="266"/>
      <c r="BF2" s="266"/>
      <c r="BG2" s="266"/>
      <c r="BH2" s="266"/>
      <c r="BI2" s="266"/>
      <c r="BJ2" s="266"/>
      <c r="BK2" s="266"/>
      <c r="BL2" s="266"/>
      <c r="BM2" s="266"/>
      <c r="BN2" s="266"/>
      <c r="BO2" s="266"/>
      <c r="BP2" s="266"/>
      <c r="BQ2" s="266"/>
      <c r="BR2" s="266"/>
      <c r="BS2" s="266"/>
      <c r="BT2" s="266"/>
      <c r="BU2" s="266"/>
      <c r="BV2" s="266"/>
      <c r="BW2" s="266"/>
      <c r="BX2" s="266"/>
      <c r="BY2" s="266"/>
      <c r="BZ2" s="266"/>
      <c r="CA2" s="266"/>
      <c r="CB2" s="266"/>
      <c r="CC2" s="266"/>
      <c r="CD2" s="266"/>
      <c r="CE2" s="266"/>
      <c r="CF2" s="266"/>
      <c r="CG2" s="266"/>
      <c r="CH2" s="266"/>
      <c r="CI2" s="266"/>
      <c r="CJ2" s="266"/>
      <c r="CK2" s="266"/>
      <c r="CL2" s="266"/>
      <c r="CM2" s="266"/>
      <c r="CN2" s="266"/>
      <c r="CO2" s="266"/>
      <c r="CP2" s="266"/>
      <c r="CQ2" s="266"/>
      <c r="CR2" s="266"/>
      <c r="CS2" s="266"/>
      <c r="CT2" s="266"/>
      <c r="CU2" s="266"/>
      <c r="CV2" s="266"/>
      <c r="CW2" s="266"/>
      <c r="CX2" s="266"/>
      <c r="CY2" s="266"/>
    </row>
    <row r="3" spans="1:113" s="230" customFormat="1" ht="23.25" customHeight="1" x14ac:dyDescent="0.25">
      <c r="A3" s="620" t="s">
        <v>1119</v>
      </c>
      <c r="B3" s="236"/>
      <c r="C3" s="807" t="s">
        <v>1209</v>
      </c>
      <c r="D3" s="808"/>
      <c r="E3" s="807" t="s">
        <v>1127</v>
      </c>
      <c r="F3" s="808"/>
      <c r="G3" s="789" t="s">
        <v>1118</v>
      </c>
      <c r="H3" s="620" t="s">
        <v>1117</v>
      </c>
      <c r="I3" s="620" t="s">
        <v>1121</v>
      </c>
      <c r="J3" s="620" t="s">
        <v>1116</v>
      </c>
      <c r="K3" s="811" t="s">
        <v>1115</v>
      </c>
      <c r="L3" s="813" t="s">
        <v>1114</v>
      </c>
      <c r="M3" s="787" t="s">
        <v>1113</v>
      </c>
      <c r="N3" s="789" t="s">
        <v>1112</v>
      </c>
      <c r="O3" s="774" t="s">
        <v>1111</v>
      </c>
      <c r="P3" s="776" t="s">
        <v>1110</v>
      </c>
      <c r="Q3" s="777"/>
      <c r="R3" s="777"/>
      <c r="S3" s="777"/>
      <c r="T3" s="778"/>
      <c r="U3" s="778"/>
      <c r="V3" s="777"/>
      <c r="W3" s="777"/>
      <c r="X3" s="777"/>
      <c r="Y3" s="777"/>
      <c r="Z3" s="779"/>
      <c r="AA3" s="797" t="s">
        <v>1109</v>
      </c>
      <c r="AB3" s="780" t="s">
        <v>1108</v>
      </c>
      <c r="AC3" s="781"/>
      <c r="AD3" s="782"/>
      <c r="AE3" s="780" t="s">
        <v>1107</v>
      </c>
      <c r="AF3" s="782"/>
      <c r="AG3" s="780" t="s">
        <v>1106</v>
      </c>
      <c r="AH3" s="781"/>
      <c r="AI3" s="781"/>
      <c r="AJ3" s="782"/>
      <c r="AK3" s="780" t="s">
        <v>1105</v>
      </c>
      <c r="AL3" s="781"/>
      <c r="AM3" s="781"/>
      <c r="AN3" s="781"/>
      <c r="AO3" s="782"/>
      <c r="AP3" s="780" t="s">
        <v>1104</v>
      </c>
      <c r="AQ3" s="781"/>
      <c r="AR3" s="781"/>
      <c r="AS3" s="781"/>
      <c r="AT3" s="782"/>
      <c r="AU3" s="780" t="s">
        <v>1103</v>
      </c>
      <c r="AV3" s="782"/>
      <c r="AW3" s="780" t="s">
        <v>1102</v>
      </c>
      <c r="AX3" s="782"/>
      <c r="AY3" s="815" t="s">
        <v>1133</v>
      </c>
      <c r="AZ3" s="816"/>
      <c r="BA3" s="817"/>
      <c r="BB3" s="817"/>
      <c r="BC3" s="780" t="s">
        <v>1101</v>
      </c>
      <c r="BD3" s="782"/>
      <c r="BE3" s="780" t="s">
        <v>1100</v>
      </c>
      <c r="BF3" s="781"/>
      <c r="BG3" s="782"/>
      <c r="BH3" s="780" t="s">
        <v>1099</v>
      </c>
      <c r="BI3" s="782"/>
      <c r="BJ3" s="818" t="s">
        <v>1098</v>
      </c>
      <c r="BK3" s="819"/>
      <c r="BL3" s="819"/>
      <c r="BM3" s="819"/>
      <c r="BN3" s="819"/>
      <c r="BO3" s="819"/>
      <c r="BP3" s="819"/>
      <c r="BQ3" s="819"/>
      <c r="BR3" s="819"/>
      <c r="BS3" s="819"/>
      <c r="BT3" s="819"/>
      <c r="BU3" s="819"/>
      <c r="BV3" s="819"/>
      <c r="BW3" s="819"/>
      <c r="BX3" s="819"/>
      <c r="BY3" s="819"/>
      <c r="BZ3" s="819"/>
      <c r="CA3" s="819"/>
      <c r="CB3" s="819"/>
      <c r="CC3" s="819"/>
      <c r="CD3" s="819"/>
      <c r="CE3" s="819"/>
      <c r="CF3" s="819"/>
      <c r="CG3" s="819"/>
      <c r="CH3" s="819"/>
      <c r="CI3" s="819"/>
      <c r="CJ3" s="819"/>
      <c r="CK3" s="819"/>
      <c r="CL3" s="819"/>
      <c r="CM3" s="819"/>
      <c r="CN3" s="819"/>
      <c r="CO3" s="819"/>
      <c r="CP3" s="819"/>
      <c r="CQ3" s="819"/>
      <c r="CR3" s="819"/>
      <c r="CS3" s="819"/>
      <c r="CT3" s="819"/>
      <c r="CU3" s="819"/>
      <c r="CV3" s="819"/>
      <c r="CW3" s="819"/>
      <c r="CX3" s="820"/>
      <c r="CY3" s="818" t="s">
        <v>1097</v>
      </c>
      <c r="CZ3" s="819"/>
      <c r="DA3" s="819"/>
      <c r="DB3" s="819"/>
      <c r="DC3" s="819"/>
      <c r="DD3" s="819"/>
      <c r="DE3" s="819"/>
      <c r="DF3" s="820"/>
      <c r="DG3" s="795" t="s">
        <v>1096</v>
      </c>
      <c r="DH3" s="795"/>
      <c r="DI3" s="796" t="s">
        <v>1184</v>
      </c>
    </row>
    <row r="4" spans="1:113" s="232" customFormat="1" ht="42.75" customHeight="1" x14ac:dyDescent="0.25">
      <c r="A4" s="621"/>
      <c r="B4" s="235"/>
      <c r="C4" s="809"/>
      <c r="D4" s="810"/>
      <c r="E4" s="809"/>
      <c r="F4" s="810"/>
      <c r="G4" s="790"/>
      <c r="H4" s="621"/>
      <c r="I4" s="621"/>
      <c r="J4" s="621"/>
      <c r="K4" s="812"/>
      <c r="L4" s="814"/>
      <c r="M4" s="788"/>
      <c r="N4" s="790"/>
      <c r="O4" s="775"/>
      <c r="P4" s="231" t="s">
        <v>1093</v>
      </c>
      <c r="Q4" s="231" t="s">
        <v>1092</v>
      </c>
      <c r="R4" s="231" t="s">
        <v>1095</v>
      </c>
      <c r="S4" s="231" t="s">
        <v>1094</v>
      </c>
      <c r="T4" s="231" t="s">
        <v>1094</v>
      </c>
      <c r="U4" s="231" t="s">
        <v>1093</v>
      </c>
      <c r="V4" s="231" t="s">
        <v>1093</v>
      </c>
      <c r="W4" s="231" t="s">
        <v>1093</v>
      </c>
      <c r="X4" s="231" t="s">
        <v>1092</v>
      </c>
      <c r="Y4" s="231" t="s">
        <v>1093</v>
      </c>
      <c r="Z4" s="231" t="s">
        <v>1092</v>
      </c>
      <c r="AA4" s="797"/>
      <c r="AB4" s="231" t="s">
        <v>1091</v>
      </c>
      <c r="AC4" s="231" t="s">
        <v>1084</v>
      </c>
      <c r="AD4" s="231" t="s">
        <v>1086</v>
      </c>
      <c r="AE4" s="231" t="s">
        <v>1085</v>
      </c>
      <c r="AF4" s="231" t="s">
        <v>1090</v>
      </c>
      <c r="AG4" s="231" t="s">
        <v>1085</v>
      </c>
      <c r="AH4" s="231" t="s">
        <v>1084</v>
      </c>
      <c r="AI4" s="231" t="s">
        <v>1089</v>
      </c>
      <c r="AJ4" s="231" t="s">
        <v>1088</v>
      </c>
      <c r="AK4" s="231" t="s">
        <v>1085</v>
      </c>
      <c r="AL4" s="231" t="s">
        <v>1084</v>
      </c>
      <c r="AM4" s="231" t="s">
        <v>1086</v>
      </c>
      <c r="AN4" s="231" t="s">
        <v>1088</v>
      </c>
      <c r="AO4" s="231" t="s">
        <v>1087</v>
      </c>
      <c r="AP4" s="231" t="s">
        <v>1085</v>
      </c>
      <c r="AQ4" s="231" t="s">
        <v>1084</v>
      </c>
      <c r="AR4" s="231" t="s">
        <v>1086</v>
      </c>
      <c r="AS4" s="231" t="s">
        <v>1088</v>
      </c>
      <c r="AT4" s="231" t="s">
        <v>1087</v>
      </c>
      <c r="AU4" s="231" t="s">
        <v>1085</v>
      </c>
      <c r="AV4" s="231" t="s">
        <v>1084</v>
      </c>
      <c r="AW4" s="231" t="s">
        <v>1085</v>
      </c>
      <c r="AX4" s="231" t="s">
        <v>1084</v>
      </c>
      <c r="AY4" s="260" t="s">
        <v>1085</v>
      </c>
      <c r="AZ4" s="260" t="s">
        <v>1154</v>
      </c>
      <c r="BA4" s="260" t="s">
        <v>1086</v>
      </c>
      <c r="BB4" s="260" t="s">
        <v>1088</v>
      </c>
      <c r="BC4" s="231" t="s">
        <v>1085</v>
      </c>
      <c r="BD4" s="231" t="s">
        <v>1084</v>
      </c>
      <c r="BE4" s="231" t="s">
        <v>1085</v>
      </c>
      <c r="BF4" s="231" t="s">
        <v>1084</v>
      </c>
      <c r="BG4" s="231" t="s">
        <v>1086</v>
      </c>
      <c r="BH4" s="231" t="s">
        <v>1085</v>
      </c>
      <c r="BI4" s="231" t="s">
        <v>1084</v>
      </c>
      <c r="BJ4" s="772" t="s">
        <v>1083</v>
      </c>
      <c r="BK4" s="772" t="s">
        <v>1082</v>
      </c>
      <c r="BL4" s="772" t="s">
        <v>1081</v>
      </c>
      <c r="BM4" s="772" t="s">
        <v>1080</v>
      </c>
      <c r="BN4" s="772" t="s">
        <v>1079</v>
      </c>
      <c r="BO4" s="772" t="s">
        <v>1078</v>
      </c>
      <c r="BP4" s="772" t="s">
        <v>1077</v>
      </c>
      <c r="BQ4" s="772" t="s">
        <v>1076</v>
      </c>
      <c r="BR4" s="772" t="s">
        <v>1075</v>
      </c>
      <c r="BS4" s="772" t="s">
        <v>1074</v>
      </c>
      <c r="BT4" s="772" t="s">
        <v>1073</v>
      </c>
      <c r="BU4" s="772" t="s">
        <v>1072</v>
      </c>
      <c r="BV4" s="772" t="s">
        <v>1071</v>
      </c>
      <c r="BW4" s="772" t="s">
        <v>1070</v>
      </c>
      <c r="BX4" s="772" t="s">
        <v>1069</v>
      </c>
      <c r="BY4" s="772" t="s">
        <v>1068</v>
      </c>
      <c r="BZ4" s="772" t="s">
        <v>1067</v>
      </c>
      <c r="CA4" s="772" t="s">
        <v>1066</v>
      </c>
      <c r="CB4" s="772" t="s">
        <v>1065</v>
      </c>
      <c r="CC4" s="772" t="s">
        <v>1064</v>
      </c>
      <c r="CD4" s="772" t="s">
        <v>1063</v>
      </c>
      <c r="CE4" s="772" t="s">
        <v>1062</v>
      </c>
      <c r="CF4" s="772" t="s">
        <v>1061</v>
      </c>
      <c r="CG4" s="772" t="s">
        <v>1060</v>
      </c>
      <c r="CH4" s="772" t="s">
        <v>1059</v>
      </c>
      <c r="CI4" s="772" t="s">
        <v>1058</v>
      </c>
      <c r="CJ4" s="772" t="s">
        <v>1057</v>
      </c>
      <c r="CK4" s="772" t="s">
        <v>1056</v>
      </c>
      <c r="CL4" s="772" t="s">
        <v>1055</v>
      </c>
      <c r="CM4" s="772" t="s">
        <v>1054</v>
      </c>
      <c r="CN4" s="772" t="s">
        <v>1053</v>
      </c>
      <c r="CO4" s="772" t="s">
        <v>1052</v>
      </c>
      <c r="CP4" s="772" t="s">
        <v>1051</v>
      </c>
      <c r="CQ4" s="772" t="s">
        <v>1050</v>
      </c>
      <c r="CR4" s="772" t="s">
        <v>1049</v>
      </c>
      <c r="CS4" s="772" t="s">
        <v>1048</v>
      </c>
      <c r="CT4" s="772" t="s">
        <v>1047</v>
      </c>
      <c r="CU4" s="772" t="s">
        <v>1046</v>
      </c>
      <c r="CV4" s="772" t="s">
        <v>1045</v>
      </c>
      <c r="CW4" s="772" t="s">
        <v>1044</v>
      </c>
      <c r="CX4" s="772" t="s">
        <v>1043</v>
      </c>
      <c r="CY4" s="234"/>
      <c r="CZ4" s="234"/>
      <c r="DA4" s="233"/>
      <c r="DB4" s="233"/>
      <c r="DC4" s="233"/>
      <c r="DD4" s="233"/>
      <c r="DE4" s="234"/>
      <c r="DF4" s="234"/>
      <c r="DG4" s="233"/>
      <c r="DH4" s="233"/>
      <c r="DI4" s="796"/>
    </row>
    <row r="5" spans="1:113" ht="98.25" customHeight="1" x14ac:dyDescent="0.25">
      <c r="A5" s="622"/>
      <c r="B5" s="36" t="s">
        <v>1042</v>
      </c>
      <c r="C5" s="320"/>
      <c r="D5" s="446" t="s">
        <v>1041</v>
      </c>
      <c r="E5" s="306"/>
      <c r="F5" s="446" t="s">
        <v>1041</v>
      </c>
      <c r="G5" s="229"/>
      <c r="H5" s="302"/>
      <c r="I5" s="18"/>
      <c r="J5" s="302"/>
      <c r="K5" s="411"/>
      <c r="L5" s="419"/>
      <c r="M5" s="228"/>
      <c r="N5" s="227" t="s">
        <v>37</v>
      </c>
      <c r="O5" s="226" t="s">
        <v>37</v>
      </c>
      <c r="P5" s="290" t="s">
        <v>1040</v>
      </c>
      <c r="Q5" s="290" t="s">
        <v>1039</v>
      </c>
      <c r="R5" s="225" t="s">
        <v>1038</v>
      </c>
      <c r="S5" s="290" t="s">
        <v>1037</v>
      </c>
      <c r="T5" s="224" t="s">
        <v>1036</v>
      </c>
      <c r="U5" s="290" t="s">
        <v>1035</v>
      </c>
      <c r="V5" s="290" t="s">
        <v>1034</v>
      </c>
      <c r="W5" s="290" t="s">
        <v>1033</v>
      </c>
      <c r="X5" s="290" t="s">
        <v>1032</v>
      </c>
      <c r="Y5" s="290" t="s">
        <v>1031</v>
      </c>
      <c r="Z5" s="220" t="s">
        <v>1030</v>
      </c>
      <c r="AA5" s="797"/>
      <c r="AB5" s="220" t="s">
        <v>1029</v>
      </c>
      <c r="AC5" s="220" t="s">
        <v>1028</v>
      </c>
      <c r="AD5" s="220" t="s">
        <v>1027</v>
      </c>
      <c r="AE5" s="220" t="s">
        <v>1026</v>
      </c>
      <c r="AF5" s="220" t="s">
        <v>1025</v>
      </c>
      <c r="AG5" s="223" t="s">
        <v>1024</v>
      </c>
      <c r="AH5" s="222" t="s">
        <v>528</v>
      </c>
      <c r="AI5" s="220" t="s">
        <v>1023</v>
      </c>
      <c r="AJ5" s="220" t="s">
        <v>1022</v>
      </c>
      <c r="AK5" s="220" t="s">
        <v>1021</v>
      </c>
      <c r="AL5" s="220" t="s">
        <v>1020</v>
      </c>
      <c r="AM5" s="220" t="s">
        <v>1019</v>
      </c>
      <c r="AN5" s="220" t="s">
        <v>1018</v>
      </c>
      <c r="AO5" s="220" t="s">
        <v>1017</v>
      </c>
      <c r="AP5" s="220" t="s">
        <v>1016</v>
      </c>
      <c r="AQ5" s="290" t="s">
        <v>1015</v>
      </c>
      <c r="AR5" s="221" t="s">
        <v>1014</v>
      </c>
      <c r="AS5" s="220" t="s">
        <v>1013</v>
      </c>
      <c r="AT5" s="220" t="s">
        <v>1012</v>
      </c>
      <c r="AU5" s="220" t="s">
        <v>1011</v>
      </c>
      <c r="AV5" s="220" t="s">
        <v>1010</v>
      </c>
      <c r="AW5" s="220" t="s">
        <v>1009</v>
      </c>
      <c r="AX5" s="220" t="s">
        <v>1008</v>
      </c>
      <c r="AY5" s="493" t="s">
        <v>1144</v>
      </c>
      <c r="AZ5" s="420" t="s">
        <v>1005</v>
      </c>
      <c r="BA5" s="420" t="s">
        <v>1006</v>
      </c>
      <c r="BB5" s="420" t="s">
        <v>1007</v>
      </c>
      <c r="BC5" s="220" t="s">
        <v>1004</v>
      </c>
      <c r="BD5" s="220" t="s">
        <v>1003</v>
      </c>
      <c r="BE5" s="220" t="s">
        <v>1002</v>
      </c>
      <c r="BF5" s="220" t="s">
        <v>1001</v>
      </c>
      <c r="BG5" s="220" t="s">
        <v>1000</v>
      </c>
      <c r="BH5" s="220" t="s">
        <v>999</v>
      </c>
      <c r="BI5" s="220" t="s">
        <v>998</v>
      </c>
      <c r="BJ5" s="773"/>
      <c r="BK5" s="773"/>
      <c r="BL5" s="773"/>
      <c r="BM5" s="773"/>
      <c r="BN5" s="773"/>
      <c r="BO5" s="773"/>
      <c r="BP5" s="773"/>
      <c r="BQ5" s="773"/>
      <c r="BR5" s="773"/>
      <c r="BS5" s="773"/>
      <c r="BT5" s="773"/>
      <c r="BU5" s="773"/>
      <c r="BV5" s="773"/>
      <c r="BW5" s="773"/>
      <c r="BX5" s="773"/>
      <c r="BY5" s="773"/>
      <c r="BZ5" s="773"/>
      <c r="CA5" s="773"/>
      <c r="CB5" s="773"/>
      <c r="CC5" s="773"/>
      <c r="CD5" s="773"/>
      <c r="CE5" s="773"/>
      <c r="CF5" s="773"/>
      <c r="CG5" s="773"/>
      <c r="CH5" s="773"/>
      <c r="CI5" s="773"/>
      <c r="CJ5" s="773"/>
      <c r="CK5" s="773"/>
      <c r="CL5" s="773"/>
      <c r="CM5" s="773"/>
      <c r="CN5" s="773"/>
      <c r="CO5" s="773"/>
      <c r="CP5" s="773"/>
      <c r="CQ5" s="773"/>
      <c r="CR5" s="773"/>
      <c r="CS5" s="773"/>
      <c r="CT5" s="773"/>
      <c r="CU5" s="773"/>
      <c r="CV5" s="773"/>
      <c r="CW5" s="773"/>
      <c r="CX5" s="773"/>
      <c r="CY5" s="219" t="s">
        <v>997</v>
      </c>
      <c r="CZ5" s="219" t="s">
        <v>996</v>
      </c>
      <c r="DA5" s="218" t="s">
        <v>997</v>
      </c>
      <c r="DB5" s="218" t="s">
        <v>996</v>
      </c>
      <c r="DC5" s="218" t="s">
        <v>997</v>
      </c>
      <c r="DD5" s="218" t="s">
        <v>996</v>
      </c>
      <c r="DE5" s="218" t="s">
        <v>997</v>
      </c>
      <c r="DF5" s="218" t="s">
        <v>996</v>
      </c>
      <c r="DG5" s="218"/>
      <c r="DH5" s="218"/>
      <c r="DI5" s="796"/>
    </row>
    <row r="6" spans="1:113" ht="17.25" customHeight="1" x14ac:dyDescent="0.25">
      <c r="A6" s="267"/>
      <c r="B6" s="77"/>
      <c r="C6" s="702" t="s">
        <v>995</v>
      </c>
      <c r="D6" s="704"/>
      <c r="E6" s="704"/>
      <c r="F6" s="704"/>
      <c r="G6" s="704"/>
      <c r="H6" s="704"/>
      <c r="I6" s="793"/>
      <c r="J6" s="704"/>
      <c r="K6" s="793"/>
      <c r="L6" s="703"/>
      <c r="M6" s="703"/>
      <c r="N6" s="703"/>
      <c r="O6" s="703"/>
      <c r="P6" s="703"/>
      <c r="Q6" s="703"/>
      <c r="R6" s="703"/>
      <c r="S6" s="703"/>
      <c r="T6" s="703"/>
      <c r="U6" s="703"/>
      <c r="V6" s="703"/>
      <c r="W6" s="703"/>
      <c r="X6" s="703"/>
      <c r="Y6" s="703"/>
      <c r="Z6" s="703"/>
      <c r="AA6" s="703"/>
      <c r="AB6" s="703"/>
      <c r="AC6" s="703"/>
      <c r="AD6" s="703"/>
      <c r="AE6" s="703"/>
      <c r="AF6" s="703"/>
      <c r="AG6" s="703"/>
      <c r="AH6" s="703"/>
      <c r="AI6" s="703"/>
      <c r="AJ6" s="703"/>
      <c r="AK6" s="703"/>
      <c r="AL6" s="703"/>
      <c r="AM6" s="703"/>
      <c r="AN6" s="703"/>
      <c r="AO6" s="703"/>
      <c r="AP6" s="703"/>
      <c r="AQ6" s="703"/>
      <c r="AR6" s="703"/>
      <c r="AS6" s="703"/>
      <c r="AT6" s="703"/>
      <c r="AU6" s="703"/>
      <c r="AV6" s="703"/>
      <c r="AW6" s="703"/>
      <c r="AX6" s="703"/>
      <c r="AY6" s="704"/>
      <c r="AZ6" s="704"/>
      <c r="BA6" s="704"/>
      <c r="BB6" s="704"/>
      <c r="BC6" s="703"/>
      <c r="BD6" s="703"/>
      <c r="BE6" s="703"/>
      <c r="BF6" s="703"/>
      <c r="BG6" s="703"/>
      <c r="BH6" s="703"/>
      <c r="BI6" s="703"/>
      <c r="BJ6" s="703"/>
      <c r="BK6" s="703"/>
      <c r="BL6" s="703"/>
      <c r="BM6" s="703"/>
      <c r="BN6" s="703"/>
      <c r="BO6" s="703"/>
      <c r="BP6" s="703"/>
      <c r="BQ6" s="703"/>
      <c r="BR6" s="703"/>
      <c r="BS6" s="703"/>
      <c r="BT6" s="703"/>
      <c r="BU6" s="703"/>
      <c r="BV6" s="703"/>
      <c r="BW6" s="703"/>
      <c r="BX6" s="703"/>
      <c r="BY6" s="703"/>
      <c r="BZ6" s="703"/>
      <c r="CA6" s="703"/>
      <c r="CB6" s="703"/>
      <c r="CC6" s="703"/>
      <c r="CD6" s="703"/>
      <c r="CE6" s="703"/>
      <c r="CF6" s="703"/>
      <c r="CG6" s="703"/>
      <c r="CH6" s="703"/>
      <c r="CI6" s="703"/>
      <c r="CJ6" s="703"/>
      <c r="CK6" s="703"/>
      <c r="CL6" s="703"/>
      <c r="CM6" s="703"/>
      <c r="CN6" s="703"/>
      <c r="CO6" s="703"/>
      <c r="CP6" s="703"/>
      <c r="CQ6" s="703"/>
      <c r="CR6" s="703"/>
      <c r="CS6" s="703"/>
      <c r="CT6" s="703"/>
      <c r="CU6" s="703"/>
      <c r="CV6" s="703"/>
      <c r="CW6" s="703"/>
      <c r="CX6" s="703"/>
      <c r="CY6" s="703"/>
      <c r="CZ6" s="703"/>
      <c r="DA6" s="703"/>
      <c r="DB6" s="703"/>
      <c r="DC6" s="703"/>
      <c r="DD6" s="703"/>
      <c r="DE6" s="703"/>
      <c r="DF6" s="703"/>
      <c r="DG6" s="703"/>
      <c r="DH6" s="703"/>
      <c r="DI6" s="705"/>
    </row>
    <row r="7" spans="1:113" ht="22.5" customHeight="1" x14ac:dyDescent="0.25">
      <c r="A7" s="267"/>
      <c r="B7" s="77"/>
      <c r="C7" s="606" t="s">
        <v>994</v>
      </c>
      <c r="D7" s="608"/>
      <c r="E7" s="608"/>
      <c r="F7" s="608"/>
      <c r="G7" s="608"/>
      <c r="H7" s="608"/>
      <c r="I7" s="794"/>
      <c r="J7" s="608"/>
      <c r="K7" s="794"/>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7"/>
      <c r="AL7" s="607"/>
      <c r="AM7" s="607"/>
      <c r="AN7" s="607"/>
      <c r="AO7" s="607"/>
      <c r="AP7" s="607"/>
      <c r="AQ7" s="607"/>
      <c r="AR7" s="607"/>
      <c r="AS7" s="607"/>
      <c r="AT7" s="607"/>
      <c r="AU7" s="607"/>
      <c r="AV7" s="607"/>
      <c r="AW7" s="607"/>
      <c r="AX7" s="607"/>
      <c r="AY7" s="608"/>
      <c r="AZ7" s="608"/>
      <c r="BA7" s="608"/>
      <c r="BB7" s="608"/>
      <c r="BC7" s="607"/>
      <c r="BD7" s="607"/>
      <c r="BE7" s="607"/>
      <c r="BF7" s="607"/>
      <c r="BG7" s="607"/>
      <c r="BH7" s="607"/>
      <c r="BI7" s="607"/>
      <c r="BJ7" s="607"/>
      <c r="BK7" s="607"/>
      <c r="BL7" s="607"/>
      <c r="BM7" s="607"/>
      <c r="BN7" s="607"/>
      <c r="BO7" s="607"/>
      <c r="BP7" s="607"/>
      <c r="BQ7" s="607"/>
      <c r="BR7" s="607"/>
      <c r="BS7" s="607"/>
      <c r="BT7" s="607"/>
      <c r="BU7" s="607"/>
      <c r="BV7" s="607"/>
      <c r="BW7" s="607"/>
      <c r="BX7" s="607"/>
      <c r="BY7" s="607"/>
      <c r="BZ7" s="607"/>
      <c r="CA7" s="607"/>
      <c r="CB7" s="607"/>
      <c r="CC7" s="607"/>
      <c r="CD7" s="607"/>
      <c r="CE7" s="607"/>
      <c r="CF7" s="607"/>
      <c r="CG7" s="607"/>
      <c r="CH7" s="607"/>
      <c r="CI7" s="607"/>
      <c r="CJ7" s="607"/>
      <c r="CK7" s="607"/>
      <c r="CL7" s="607"/>
      <c r="CM7" s="607"/>
      <c r="CN7" s="607"/>
      <c r="CO7" s="607"/>
      <c r="CP7" s="607"/>
      <c r="CQ7" s="607"/>
      <c r="CR7" s="607"/>
      <c r="CS7" s="607"/>
      <c r="CT7" s="607"/>
      <c r="CU7" s="607"/>
      <c r="CV7" s="607"/>
      <c r="CW7" s="607"/>
      <c r="CX7" s="607"/>
      <c r="CY7" s="607"/>
      <c r="CZ7" s="607"/>
      <c r="DA7" s="607"/>
      <c r="DB7" s="607"/>
      <c r="DC7" s="607"/>
      <c r="DD7" s="607"/>
      <c r="DE7" s="607"/>
      <c r="DF7" s="607"/>
      <c r="DG7" s="607"/>
      <c r="DH7" s="607"/>
      <c r="DI7" s="613"/>
    </row>
    <row r="8" spans="1:113" ht="18" customHeight="1" x14ac:dyDescent="0.25">
      <c r="A8" s="267"/>
      <c r="B8" s="77"/>
      <c r="C8" s="606" t="s">
        <v>993</v>
      </c>
      <c r="D8" s="608"/>
      <c r="E8" s="608"/>
      <c r="F8" s="608"/>
      <c r="G8" s="608"/>
      <c r="H8" s="608"/>
      <c r="I8" s="794"/>
      <c r="J8" s="608"/>
      <c r="K8" s="794"/>
      <c r="L8" s="607"/>
      <c r="M8" s="607"/>
      <c r="N8" s="607"/>
      <c r="O8" s="607"/>
      <c r="P8" s="607"/>
      <c r="Q8" s="607"/>
      <c r="R8" s="607"/>
      <c r="S8" s="607"/>
      <c r="T8" s="607"/>
      <c r="U8" s="607"/>
      <c r="V8" s="607"/>
      <c r="W8" s="607"/>
      <c r="X8" s="607"/>
      <c r="Y8" s="607"/>
      <c r="Z8" s="607"/>
      <c r="AA8" s="607"/>
      <c r="AB8" s="607"/>
      <c r="AC8" s="607"/>
      <c r="AD8" s="607"/>
      <c r="AE8" s="607"/>
      <c r="AF8" s="607"/>
      <c r="AG8" s="607"/>
      <c r="AH8" s="607"/>
      <c r="AI8" s="607"/>
      <c r="AJ8" s="607"/>
      <c r="AK8" s="607"/>
      <c r="AL8" s="607"/>
      <c r="AM8" s="607"/>
      <c r="AN8" s="607"/>
      <c r="AO8" s="607"/>
      <c r="AP8" s="607"/>
      <c r="AQ8" s="607"/>
      <c r="AR8" s="607"/>
      <c r="AS8" s="607"/>
      <c r="AT8" s="607"/>
      <c r="AU8" s="607"/>
      <c r="AV8" s="607"/>
      <c r="AW8" s="607"/>
      <c r="AX8" s="607"/>
      <c r="AY8" s="608"/>
      <c r="AZ8" s="608"/>
      <c r="BA8" s="608"/>
      <c r="BB8" s="608"/>
      <c r="BC8" s="607"/>
      <c r="BD8" s="607"/>
      <c r="BE8" s="607"/>
      <c r="BF8" s="607"/>
      <c r="BG8" s="607"/>
      <c r="BH8" s="607"/>
      <c r="BI8" s="607"/>
      <c r="BJ8" s="607"/>
      <c r="BK8" s="607"/>
      <c r="BL8" s="607"/>
      <c r="BM8" s="607"/>
      <c r="BN8" s="607"/>
      <c r="BO8" s="607"/>
      <c r="BP8" s="607"/>
      <c r="BQ8" s="607"/>
      <c r="BR8" s="607"/>
      <c r="BS8" s="607"/>
      <c r="BT8" s="607"/>
      <c r="BU8" s="607"/>
      <c r="BV8" s="607"/>
      <c r="BW8" s="607"/>
      <c r="BX8" s="607"/>
      <c r="BY8" s="607"/>
      <c r="BZ8" s="607"/>
      <c r="CA8" s="607"/>
      <c r="CB8" s="607"/>
      <c r="CC8" s="607"/>
      <c r="CD8" s="607"/>
      <c r="CE8" s="607"/>
      <c r="CF8" s="607"/>
      <c r="CG8" s="607"/>
      <c r="CH8" s="607"/>
      <c r="CI8" s="607"/>
      <c r="CJ8" s="607"/>
      <c r="CK8" s="607"/>
      <c r="CL8" s="607"/>
      <c r="CM8" s="607"/>
      <c r="CN8" s="607"/>
      <c r="CO8" s="607"/>
      <c r="CP8" s="607"/>
      <c r="CQ8" s="607"/>
      <c r="CR8" s="607"/>
      <c r="CS8" s="607"/>
      <c r="CT8" s="607"/>
      <c r="CU8" s="607"/>
      <c r="CV8" s="607"/>
      <c r="CW8" s="607"/>
      <c r="CX8" s="607"/>
      <c r="CY8" s="607"/>
      <c r="CZ8" s="607"/>
      <c r="DA8" s="607"/>
      <c r="DB8" s="607"/>
      <c r="DC8" s="607"/>
      <c r="DD8" s="607"/>
      <c r="DE8" s="607"/>
      <c r="DF8" s="607"/>
      <c r="DG8" s="607"/>
      <c r="DH8" s="607"/>
      <c r="DI8" s="613"/>
    </row>
    <row r="9" spans="1:113" s="38" customFormat="1" ht="19.5" hidden="1" customHeight="1" x14ac:dyDescent="0.25">
      <c r="A9" s="628">
        <v>1</v>
      </c>
      <c r="B9" s="629"/>
      <c r="C9" s="632" t="s">
        <v>992</v>
      </c>
      <c r="D9" s="623" t="s">
        <v>35</v>
      </c>
      <c r="E9" s="632" t="s">
        <v>991</v>
      </c>
      <c r="F9" s="623" t="s">
        <v>54</v>
      </c>
      <c r="G9" s="623" t="s">
        <v>991</v>
      </c>
      <c r="H9" s="368" t="s">
        <v>990</v>
      </c>
      <c r="I9" s="356"/>
      <c r="J9" s="310" t="s">
        <v>115</v>
      </c>
      <c r="K9" s="310" t="s">
        <v>157</v>
      </c>
      <c r="L9" s="310" t="s">
        <v>681</v>
      </c>
      <c r="M9" s="341" t="s">
        <v>37</v>
      </c>
      <c r="N9" s="51" t="s">
        <v>24</v>
      </c>
      <c r="O9" s="743">
        <v>1</v>
      </c>
      <c r="P9" s="329" t="s">
        <v>24</v>
      </c>
      <c r="Q9" s="329"/>
      <c r="R9" s="329"/>
      <c r="S9" s="341"/>
      <c r="T9" s="341"/>
      <c r="U9" s="341"/>
      <c r="V9" s="341"/>
      <c r="W9" s="341"/>
      <c r="X9" s="329"/>
      <c r="Y9" s="329"/>
      <c r="Z9" s="329"/>
      <c r="AA9" s="47">
        <f t="shared" ref="AA9:AA28" si="0">COUNTIF(P9:Z9,"x")</f>
        <v>1</v>
      </c>
      <c r="AB9" s="329" t="s">
        <v>980</v>
      </c>
      <c r="AC9" s="341" t="s">
        <v>980</v>
      </c>
      <c r="AD9" s="329" t="s">
        <v>980</v>
      </c>
      <c r="AE9" s="329" t="s">
        <v>980</v>
      </c>
      <c r="AF9" s="329"/>
      <c r="AG9" s="329"/>
      <c r="AH9" s="329"/>
      <c r="AI9" s="329"/>
      <c r="AJ9" s="329"/>
      <c r="AK9" s="329"/>
      <c r="AL9" s="329"/>
      <c r="AM9" s="329"/>
      <c r="AN9" s="329"/>
      <c r="AO9" s="329"/>
      <c r="AP9" s="329"/>
      <c r="AQ9" s="329"/>
      <c r="AR9" s="329"/>
      <c r="AS9" s="329"/>
      <c r="AT9" s="329"/>
      <c r="AU9" s="329"/>
      <c r="AV9" s="329"/>
      <c r="AW9" s="329"/>
      <c r="AX9" s="329"/>
      <c r="AY9" s="39"/>
      <c r="AZ9" s="39"/>
      <c r="BA9" s="39"/>
      <c r="BB9" s="39"/>
      <c r="BC9" s="329"/>
      <c r="BD9" s="329"/>
      <c r="BE9" s="329"/>
      <c r="BF9" s="329"/>
      <c r="BG9" s="329"/>
      <c r="BH9" s="329"/>
      <c r="BI9" s="329"/>
      <c r="BJ9" s="45">
        <v>2</v>
      </c>
      <c r="BK9" s="45">
        <v>1</v>
      </c>
      <c r="BL9" s="45">
        <v>2</v>
      </c>
      <c r="BM9" s="45">
        <v>2</v>
      </c>
      <c r="BN9" s="45">
        <v>2</v>
      </c>
      <c r="BO9" s="45">
        <v>2</v>
      </c>
      <c r="BP9" s="45">
        <v>2</v>
      </c>
      <c r="BQ9" s="45">
        <v>2</v>
      </c>
      <c r="BR9" s="45">
        <v>2</v>
      </c>
      <c r="BS9" s="45">
        <v>2</v>
      </c>
      <c r="BT9" s="45">
        <v>1</v>
      </c>
      <c r="BU9" s="45">
        <v>2</v>
      </c>
      <c r="BV9" s="45">
        <v>2</v>
      </c>
      <c r="BW9" s="45">
        <v>2</v>
      </c>
      <c r="BX9" s="45">
        <v>2</v>
      </c>
      <c r="BY9" s="45">
        <v>2</v>
      </c>
      <c r="BZ9" s="45">
        <v>1</v>
      </c>
      <c r="CA9" s="45">
        <v>1</v>
      </c>
      <c r="CB9" s="45">
        <v>1</v>
      </c>
      <c r="CC9" s="45">
        <v>2</v>
      </c>
      <c r="CD9" s="45">
        <v>1</v>
      </c>
      <c r="CE9" s="45">
        <v>2</v>
      </c>
      <c r="CF9" s="45">
        <v>2</v>
      </c>
      <c r="CG9" s="45">
        <v>2</v>
      </c>
      <c r="CH9" s="45">
        <v>2</v>
      </c>
      <c r="CI9" s="45">
        <v>2</v>
      </c>
      <c r="CJ9" s="45">
        <v>2</v>
      </c>
      <c r="CK9" s="45">
        <v>2</v>
      </c>
      <c r="CL9" s="45">
        <v>1</v>
      </c>
      <c r="CM9" s="45">
        <v>2</v>
      </c>
      <c r="CN9" s="45">
        <v>1</v>
      </c>
      <c r="CO9" s="45">
        <v>2</v>
      </c>
      <c r="CP9" s="45">
        <v>2</v>
      </c>
      <c r="CQ9" s="45">
        <v>2</v>
      </c>
      <c r="CR9" s="45">
        <v>2</v>
      </c>
      <c r="CS9" s="45">
        <v>2</v>
      </c>
      <c r="CT9" s="45">
        <v>2</v>
      </c>
      <c r="CU9" s="45">
        <v>1</v>
      </c>
      <c r="CV9" s="45">
        <v>1</v>
      </c>
      <c r="CW9" s="45">
        <v>2</v>
      </c>
      <c r="CX9" s="45">
        <v>2</v>
      </c>
      <c r="CY9" s="43">
        <f t="shared" ref="CY9:CY19" si="1">COUNTIF($BI9:$CX9,2)</f>
        <v>31</v>
      </c>
      <c r="CZ9" s="42">
        <f t="shared" ref="CZ9:CZ19" si="2">CY9/COUNTA($BI9:$CX9)</f>
        <v>0.75609756097560976</v>
      </c>
      <c r="DA9" s="43">
        <f t="shared" ref="DA9:DA19" si="3">COUNTIF($BI9:$CX9,1)</f>
        <v>10</v>
      </c>
      <c r="DB9" s="42">
        <f t="shared" ref="DB9:DB19" si="4">DA9/COUNTA($BI9:$CX9)</f>
        <v>0.24390243902439024</v>
      </c>
      <c r="DC9" s="214">
        <f t="shared" ref="DC9:DC19" si="5">COUNTIF(CB9:CX9,"0")</f>
        <v>0</v>
      </c>
      <c r="DD9" s="213">
        <f t="shared" ref="DD9:DD19" si="6">DC9/COUNTA(CB9:CX9)</f>
        <v>0</v>
      </c>
      <c r="DE9" s="214">
        <f t="shared" ref="DE9:DE18" si="7">COUNTIF(CB9:CX9,"KĐG")</f>
        <v>0</v>
      </c>
      <c r="DF9" s="42">
        <f t="shared" ref="DF9:DF28" si="8">DE9/COUNTA($BI9:$CX9)</f>
        <v>0</v>
      </c>
      <c r="DG9" s="217">
        <f>(((CY9*2)+(DA9*1)+(DC9*0)))/(CY9+DA9+DC9)</f>
        <v>1.7560975609756098</v>
      </c>
      <c r="DH9" s="216" t="str">
        <f>IF(DG9&gt;=1.6,"Đạt",IF(DG9&gt;=1,"CCG","CĐ"))</f>
        <v>Đạt</v>
      </c>
      <c r="DI9" s="39"/>
    </row>
    <row r="10" spans="1:113" s="38" customFormat="1" ht="19.5" hidden="1" customHeight="1" x14ac:dyDescent="0.25">
      <c r="A10" s="628"/>
      <c r="B10" s="630"/>
      <c r="C10" s="623"/>
      <c r="D10" s="623"/>
      <c r="E10" s="623"/>
      <c r="F10" s="623"/>
      <c r="G10" s="623"/>
      <c r="H10" s="368" t="s">
        <v>989</v>
      </c>
      <c r="I10" s="356"/>
      <c r="J10" s="310" t="s">
        <v>30</v>
      </c>
      <c r="K10" s="310" t="s">
        <v>157</v>
      </c>
      <c r="L10" s="310" t="s">
        <v>681</v>
      </c>
      <c r="M10" s="341" t="s">
        <v>37</v>
      </c>
      <c r="N10" s="51" t="s">
        <v>24</v>
      </c>
      <c r="O10" s="792"/>
      <c r="P10" s="329"/>
      <c r="Q10" s="329" t="s">
        <v>24</v>
      </c>
      <c r="R10" s="329"/>
      <c r="S10" s="341"/>
      <c r="T10" s="341"/>
      <c r="U10" s="341"/>
      <c r="V10" s="341"/>
      <c r="W10" s="341"/>
      <c r="X10" s="329"/>
      <c r="Y10" s="329"/>
      <c r="Z10" s="329"/>
      <c r="AA10" s="47">
        <f t="shared" si="0"/>
        <v>1</v>
      </c>
      <c r="AB10" s="329"/>
      <c r="AC10" s="341"/>
      <c r="AD10" s="329"/>
      <c r="AE10" s="329" t="s">
        <v>980</v>
      </c>
      <c r="AF10" s="329" t="s">
        <v>980</v>
      </c>
      <c r="AG10" s="329"/>
      <c r="AH10" s="329" t="s">
        <v>980</v>
      </c>
      <c r="AI10" s="329" t="s">
        <v>980</v>
      </c>
      <c r="AJ10" s="329" t="s">
        <v>980</v>
      </c>
      <c r="AK10" s="329"/>
      <c r="AL10" s="329" t="s">
        <v>980</v>
      </c>
      <c r="AM10" s="329" t="s">
        <v>980</v>
      </c>
      <c r="AN10" s="329"/>
      <c r="AO10" s="329"/>
      <c r="AP10" s="329" t="s">
        <v>980</v>
      </c>
      <c r="AQ10" s="329"/>
      <c r="AR10" s="329" t="s">
        <v>980</v>
      </c>
      <c r="AS10" s="329" t="s">
        <v>980</v>
      </c>
      <c r="AT10" s="329" t="s">
        <v>980</v>
      </c>
      <c r="AU10" s="329" t="s">
        <v>980</v>
      </c>
      <c r="AV10" s="329"/>
      <c r="AW10" s="329"/>
      <c r="AX10" s="329" t="s">
        <v>980</v>
      </c>
      <c r="AY10" s="39"/>
      <c r="AZ10" s="39"/>
      <c r="BA10" s="39"/>
      <c r="BB10" s="39"/>
      <c r="BC10" s="329" t="s">
        <v>980</v>
      </c>
      <c r="BD10" s="329" t="s">
        <v>980</v>
      </c>
      <c r="BE10" s="329" t="s">
        <v>980</v>
      </c>
      <c r="BF10" s="329" t="s">
        <v>980</v>
      </c>
      <c r="BG10" s="329" t="s">
        <v>980</v>
      </c>
      <c r="BH10" s="329" t="s">
        <v>980</v>
      </c>
      <c r="BI10" s="329" t="s">
        <v>980</v>
      </c>
      <c r="BJ10" s="45">
        <v>2</v>
      </c>
      <c r="BK10" s="45">
        <v>1</v>
      </c>
      <c r="BL10" s="45">
        <v>2</v>
      </c>
      <c r="BM10" s="45">
        <v>2</v>
      </c>
      <c r="BN10" s="45">
        <v>1</v>
      </c>
      <c r="BO10" s="45">
        <v>2</v>
      </c>
      <c r="BP10" s="45">
        <v>2</v>
      </c>
      <c r="BQ10" s="45">
        <v>2</v>
      </c>
      <c r="BR10" s="45">
        <v>1</v>
      </c>
      <c r="BS10" s="45">
        <v>2</v>
      </c>
      <c r="BT10" s="45">
        <v>1</v>
      </c>
      <c r="BU10" s="45">
        <v>2</v>
      </c>
      <c r="BV10" s="45">
        <v>2</v>
      </c>
      <c r="BW10" s="45">
        <v>2</v>
      </c>
      <c r="BX10" s="45">
        <v>2</v>
      </c>
      <c r="BY10" s="45">
        <v>2</v>
      </c>
      <c r="BZ10" s="45">
        <v>2</v>
      </c>
      <c r="CA10" s="45">
        <v>2</v>
      </c>
      <c r="CB10" s="45">
        <v>2</v>
      </c>
      <c r="CC10" s="45">
        <v>2</v>
      </c>
      <c r="CD10" s="45">
        <v>1</v>
      </c>
      <c r="CE10" s="45">
        <v>2</v>
      </c>
      <c r="CF10" s="45">
        <v>2</v>
      </c>
      <c r="CG10" s="45">
        <v>2</v>
      </c>
      <c r="CH10" s="45">
        <v>2</v>
      </c>
      <c r="CI10" s="45">
        <v>2</v>
      </c>
      <c r="CJ10" s="45">
        <v>2</v>
      </c>
      <c r="CK10" s="45">
        <v>2</v>
      </c>
      <c r="CL10" s="45">
        <v>1</v>
      </c>
      <c r="CM10" s="45">
        <v>2</v>
      </c>
      <c r="CN10" s="45">
        <v>2</v>
      </c>
      <c r="CO10" s="45">
        <v>2</v>
      </c>
      <c r="CP10" s="45">
        <v>2</v>
      </c>
      <c r="CQ10" s="45">
        <v>2</v>
      </c>
      <c r="CR10" s="45">
        <v>2</v>
      </c>
      <c r="CS10" s="45">
        <v>2</v>
      </c>
      <c r="CT10" s="45">
        <v>2</v>
      </c>
      <c r="CU10" s="45">
        <v>2</v>
      </c>
      <c r="CV10" s="45">
        <v>2</v>
      </c>
      <c r="CW10" s="45">
        <v>2</v>
      </c>
      <c r="CX10" s="45">
        <v>1</v>
      </c>
      <c r="CY10" s="43">
        <f t="shared" si="1"/>
        <v>34</v>
      </c>
      <c r="CZ10" s="42">
        <f t="shared" si="2"/>
        <v>0.80952380952380953</v>
      </c>
      <c r="DA10" s="43">
        <f t="shared" si="3"/>
        <v>7</v>
      </c>
      <c r="DB10" s="42">
        <f t="shared" si="4"/>
        <v>0.16666666666666666</v>
      </c>
      <c r="DC10" s="214">
        <f t="shared" si="5"/>
        <v>0</v>
      </c>
      <c r="DD10" s="213">
        <f t="shared" si="6"/>
        <v>0</v>
      </c>
      <c r="DE10" s="214">
        <f t="shared" si="7"/>
        <v>0</v>
      </c>
      <c r="DF10" s="42">
        <f t="shared" si="8"/>
        <v>0</v>
      </c>
      <c r="DG10" s="215">
        <f>(((CY10*2)+(DA10*1)+(DC10*0)))/(CY10+DA10+DC10)</f>
        <v>1.8292682926829269</v>
      </c>
      <c r="DH10" s="43" t="str">
        <f t="shared" ref="DH10:DH28" si="9">IF(DG10&gt;=1.6,"Đạt mục tiêu",IF(DG10&gt;=1,"Cần cố gắng","Chưa đạt"))</f>
        <v>Đạt mục tiêu</v>
      </c>
      <c r="DI10" s="39"/>
    </row>
    <row r="11" spans="1:113" s="38" customFormat="1" ht="19.5" hidden="1" customHeight="1" x14ac:dyDescent="0.25">
      <c r="A11" s="628"/>
      <c r="B11" s="630"/>
      <c r="C11" s="623"/>
      <c r="D11" s="623"/>
      <c r="E11" s="623"/>
      <c r="F11" s="623"/>
      <c r="G11" s="623"/>
      <c r="H11" s="368" t="s">
        <v>988</v>
      </c>
      <c r="I11" s="356"/>
      <c r="J11" s="310" t="s">
        <v>28</v>
      </c>
      <c r="K11" s="310" t="s">
        <v>157</v>
      </c>
      <c r="L11" s="310" t="s">
        <v>681</v>
      </c>
      <c r="M11" s="341" t="s">
        <v>37</v>
      </c>
      <c r="N11" s="51" t="s">
        <v>24</v>
      </c>
      <c r="O11" s="792"/>
      <c r="P11" s="329"/>
      <c r="Q11" s="329"/>
      <c r="R11" s="329" t="s">
        <v>24</v>
      </c>
      <c r="S11" s="341"/>
      <c r="T11" s="341"/>
      <c r="U11" s="341"/>
      <c r="V11" s="341"/>
      <c r="W11" s="341"/>
      <c r="X11" s="329"/>
      <c r="Y11" s="329"/>
      <c r="Z11" s="329"/>
      <c r="AA11" s="47">
        <f t="shared" si="0"/>
        <v>1</v>
      </c>
      <c r="AB11" s="329"/>
      <c r="AC11" s="341"/>
      <c r="AD11" s="329"/>
      <c r="AE11" s="329"/>
      <c r="AF11" s="329"/>
      <c r="AG11" s="329" t="s">
        <v>980</v>
      </c>
      <c r="AH11" s="329" t="s">
        <v>980</v>
      </c>
      <c r="AI11" s="329" t="s">
        <v>980</v>
      </c>
      <c r="AJ11" s="329" t="s">
        <v>980</v>
      </c>
      <c r="AK11" s="329"/>
      <c r="AL11" s="329"/>
      <c r="AM11" s="329"/>
      <c r="AN11" s="329"/>
      <c r="AO11" s="329"/>
      <c r="AP11" s="329"/>
      <c r="AQ11" s="329"/>
      <c r="AR11" s="329"/>
      <c r="AS11" s="329"/>
      <c r="AT11" s="329"/>
      <c r="AU11" s="329"/>
      <c r="AV11" s="329"/>
      <c r="AW11" s="329"/>
      <c r="AX11" s="329"/>
      <c r="AY11" s="39"/>
      <c r="AZ11" s="39"/>
      <c r="BA11" s="39"/>
      <c r="BB11" s="39"/>
      <c r="BC11" s="329"/>
      <c r="BD11" s="329"/>
      <c r="BE11" s="329"/>
      <c r="BF11" s="329"/>
      <c r="BG11" s="329"/>
      <c r="BH11" s="329"/>
      <c r="BI11" s="329"/>
      <c r="BJ11" s="45">
        <v>2</v>
      </c>
      <c r="BK11" s="45">
        <v>1</v>
      </c>
      <c r="BL11" s="45">
        <v>2</v>
      </c>
      <c r="BM11" s="45">
        <v>2</v>
      </c>
      <c r="BN11" s="45">
        <v>1</v>
      </c>
      <c r="BO11" s="45">
        <v>2</v>
      </c>
      <c r="BP11" s="45">
        <v>2</v>
      </c>
      <c r="BQ11" s="45">
        <v>2</v>
      </c>
      <c r="BR11" s="45">
        <v>2</v>
      </c>
      <c r="BS11" s="45">
        <v>2</v>
      </c>
      <c r="BT11" s="45">
        <v>1</v>
      </c>
      <c r="BU11" s="45">
        <v>2</v>
      </c>
      <c r="BV11" s="45">
        <v>2</v>
      </c>
      <c r="BW11" s="45">
        <v>2</v>
      </c>
      <c r="BX11" s="45">
        <v>2</v>
      </c>
      <c r="BY11" s="45">
        <v>2</v>
      </c>
      <c r="BZ11" s="45">
        <v>1</v>
      </c>
      <c r="CA11" s="45">
        <v>2</v>
      </c>
      <c r="CB11" s="45">
        <v>2</v>
      </c>
      <c r="CC11" s="45">
        <v>2</v>
      </c>
      <c r="CD11" s="45">
        <v>2</v>
      </c>
      <c r="CE11" s="45">
        <v>2</v>
      </c>
      <c r="CF11" s="45">
        <v>2</v>
      </c>
      <c r="CG11" s="45">
        <v>2</v>
      </c>
      <c r="CH11" s="45">
        <v>2</v>
      </c>
      <c r="CI11" s="45">
        <v>1</v>
      </c>
      <c r="CJ11" s="45">
        <v>2</v>
      </c>
      <c r="CK11" s="45">
        <v>2</v>
      </c>
      <c r="CL11" s="45">
        <v>2</v>
      </c>
      <c r="CM11" s="45">
        <v>2</v>
      </c>
      <c r="CN11" s="45">
        <v>1</v>
      </c>
      <c r="CO11" s="45">
        <v>2</v>
      </c>
      <c r="CP11" s="45">
        <v>2</v>
      </c>
      <c r="CQ11" s="45">
        <v>2</v>
      </c>
      <c r="CR11" s="45">
        <v>2</v>
      </c>
      <c r="CS11" s="45">
        <v>2</v>
      </c>
      <c r="CT11" s="45">
        <v>2</v>
      </c>
      <c r="CU11" s="45">
        <v>2</v>
      </c>
      <c r="CV11" s="45">
        <v>2</v>
      </c>
      <c r="CW11" s="45">
        <v>2</v>
      </c>
      <c r="CX11" s="45">
        <v>2</v>
      </c>
      <c r="CY11" s="43">
        <f t="shared" si="1"/>
        <v>35</v>
      </c>
      <c r="CZ11" s="42">
        <f t="shared" si="2"/>
        <v>0.85365853658536583</v>
      </c>
      <c r="DA11" s="43">
        <f t="shared" si="3"/>
        <v>6</v>
      </c>
      <c r="DB11" s="42">
        <f t="shared" si="4"/>
        <v>0.14634146341463414</v>
      </c>
      <c r="DC11" s="214">
        <f t="shared" si="5"/>
        <v>0</v>
      </c>
      <c r="DD11" s="213">
        <f t="shared" si="6"/>
        <v>0</v>
      </c>
      <c r="DE11" s="214">
        <f t="shared" si="7"/>
        <v>0</v>
      </c>
      <c r="DF11" s="42">
        <f t="shared" si="8"/>
        <v>0</v>
      </c>
      <c r="DG11" s="52">
        <f t="shared" ref="DG11:DG19" si="10">(((CY11*2)+(DA11*1)+(DC11*0)))/COUNTA($BI11:$CX11)</f>
        <v>1.8536585365853659</v>
      </c>
      <c r="DH11" s="43" t="str">
        <f t="shared" si="9"/>
        <v>Đạt mục tiêu</v>
      </c>
      <c r="DI11" s="39"/>
    </row>
    <row r="12" spans="1:113" ht="19.5" hidden="1" customHeight="1" x14ac:dyDescent="0.25">
      <c r="A12" s="628"/>
      <c r="B12" s="630"/>
      <c r="C12" s="623"/>
      <c r="D12" s="623"/>
      <c r="E12" s="623"/>
      <c r="F12" s="623"/>
      <c r="G12" s="623"/>
      <c r="H12" s="79" t="s">
        <v>987</v>
      </c>
      <c r="I12" s="351"/>
      <c r="J12" s="346" t="s">
        <v>84</v>
      </c>
      <c r="K12" s="346" t="s">
        <v>157</v>
      </c>
      <c r="L12" s="346" t="s">
        <v>681</v>
      </c>
      <c r="M12" s="318" t="s">
        <v>37</v>
      </c>
      <c r="N12" s="342" t="s">
        <v>24</v>
      </c>
      <c r="O12" s="792"/>
      <c r="P12" s="318"/>
      <c r="Q12" s="318"/>
      <c r="R12" s="318"/>
      <c r="S12" s="318"/>
      <c r="T12" s="318"/>
      <c r="U12" s="318"/>
      <c r="V12" s="318" t="s">
        <v>24</v>
      </c>
      <c r="W12" s="318"/>
      <c r="X12" s="318"/>
      <c r="Y12" s="318"/>
      <c r="Z12" s="318"/>
      <c r="AA12" s="47">
        <f t="shared" si="0"/>
        <v>1</v>
      </c>
      <c r="AB12" s="329"/>
      <c r="AC12" s="318"/>
      <c r="AD12" s="318"/>
      <c r="AE12" s="318"/>
      <c r="AF12" s="318"/>
      <c r="AG12" s="318"/>
      <c r="AH12" s="318"/>
      <c r="AI12" s="318"/>
      <c r="AJ12" s="318"/>
      <c r="AK12" s="318"/>
      <c r="AL12" s="318" t="s">
        <v>980</v>
      </c>
      <c r="AM12" s="318" t="s">
        <v>980</v>
      </c>
      <c r="AN12" s="318"/>
      <c r="AO12" s="318" t="s">
        <v>980</v>
      </c>
      <c r="AP12" s="318"/>
      <c r="AQ12" s="318"/>
      <c r="AR12" s="318"/>
      <c r="AS12" s="318"/>
      <c r="AT12" s="318"/>
      <c r="AU12" s="318"/>
      <c r="AV12" s="318"/>
      <c r="AW12" s="318" t="s">
        <v>980</v>
      </c>
      <c r="AX12" s="318" t="s">
        <v>980</v>
      </c>
      <c r="AY12" s="342"/>
      <c r="AZ12" s="472"/>
      <c r="BA12" s="342"/>
      <c r="BB12" s="472"/>
      <c r="BC12" s="318"/>
      <c r="BD12" s="318"/>
      <c r="BE12" s="318"/>
      <c r="BF12" s="318"/>
      <c r="BG12" s="318"/>
      <c r="BH12" s="318"/>
      <c r="BI12" s="318"/>
      <c r="BJ12" s="45">
        <v>2</v>
      </c>
      <c r="BK12" s="45">
        <v>2</v>
      </c>
      <c r="BL12" s="45">
        <v>2</v>
      </c>
      <c r="BM12" s="45">
        <v>2</v>
      </c>
      <c r="BN12" s="45">
        <v>2</v>
      </c>
      <c r="BO12" s="45">
        <v>2</v>
      </c>
      <c r="BP12" s="45">
        <v>2</v>
      </c>
      <c r="BQ12" s="45">
        <v>2</v>
      </c>
      <c r="BR12" s="45">
        <v>2</v>
      </c>
      <c r="BS12" s="45">
        <v>2</v>
      </c>
      <c r="BT12" s="45">
        <v>2</v>
      </c>
      <c r="BU12" s="45">
        <v>2</v>
      </c>
      <c r="BV12" s="45">
        <v>2</v>
      </c>
      <c r="BW12" s="45">
        <v>2</v>
      </c>
      <c r="BX12" s="45">
        <v>2</v>
      </c>
      <c r="BY12" s="45">
        <v>2</v>
      </c>
      <c r="BZ12" s="45">
        <v>2</v>
      </c>
      <c r="CA12" s="45">
        <v>2</v>
      </c>
      <c r="CB12" s="45">
        <v>2</v>
      </c>
      <c r="CC12" s="45">
        <v>2</v>
      </c>
      <c r="CD12" s="45">
        <v>2</v>
      </c>
      <c r="CE12" s="45">
        <v>2</v>
      </c>
      <c r="CF12" s="45">
        <v>2</v>
      </c>
      <c r="CG12" s="45">
        <v>2</v>
      </c>
      <c r="CH12" s="45">
        <v>2</v>
      </c>
      <c r="CI12" s="45">
        <v>2</v>
      </c>
      <c r="CJ12" s="45">
        <v>2</v>
      </c>
      <c r="CK12" s="45">
        <v>2</v>
      </c>
      <c r="CL12" s="45">
        <v>2</v>
      </c>
      <c r="CM12" s="45">
        <v>2</v>
      </c>
      <c r="CN12" s="45">
        <v>2</v>
      </c>
      <c r="CO12" s="45">
        <v>2</v>
      </c>
      <c r="CP12" s="45">
        <v>2</v>
      </c>
      <c r="CQ12" s="45">
        <v>2</v>
      </c>
      <c r="CR12" s="45">
        <v>2</v>
      </c>
      <c r="CS12" s="45">
        <v>2</v>
      </c>
      <c r="CT12" s="45">
        <v>2</v>
      </c>
      <c r="CU12" s="45"/>
      <c r="CV12" s="45"/>
      <c r="CW12" s="45"/>
      <c r="CX12" s="45">
        <v>2</v>
      </c>
      <c r="CY12" s="43">
        <f t="shared" si="1"/>
        <v>38</v>
      </c>
      <c r="CZ12" s="42">
        <f t="shared" si="2"/>
        <v>1</v>
      </c>
      <c r="DA12" s="43">
        <f t="shared" si="3"/>
        <v>0</v>
      </c>
      <c r="DB12" s="42">
        <f t="shared" si="4"/>
        <v>0</v>
      </c>
      <c r="DC12" s="214">
        <f t="shared" si="5"/>
        <v>0</v>
      </c>
      <c r="DD12" s="213">
        <f t="shared" si="6"/>
        <v>0</v>
      </c>
      <c r="DE12" s="214">
        <f t="shared" si="7"/>
        <v>0</v>
      </c>
      <c r="DF12" s="42">
        <f t="shared" si="8"/>
        <v>0</v>
      </c>
      <c r="DG12" s="52">
        <f t="shared" si="10"/>
        <v>2</v>
      </c>
      <c r="DH12" s="43" t="str">
        <f t="shared" si="9"/>
        <v>Đạt mục tiêu</v>
      </c>
      <c r="DI12" s="342"/>
    </row>
    <row r="13" spans="1:113" s="38" customFormat="1" ht="19.5" hidden="1" customHeight="1" x14ac:dyDescent="0.25">
      <c r="A13" s="628"/>
      <c r="B13" s="630"/>
      <c r="C13" s="623"/>
      <c r="D13" s="623"/>
      <c r="E13" s="623"/>
      <c r="F13" s="623"/>
      <c r="G13" s="623"/>
      <c r="H13" s="368" t="s">
        <v>986</v>
      </c>
      <c r="I13" s="356"/>
      <c r="J13" s="310" t="s">
        <v>43</v>
      </c>
      <c r="K13" s="310" t="s">
        <v>157</v>
      </c>
      <c r="L13" s="310" t="s">
        <v>681</v>
      </c>
      <c r="M13" s="341" t="s">
        <v>37</v>
      </c>
      <c r="N13" s="51" t="s">
        <v>24</v>
      </c>
      <c r="O13" s="792"/>
      <c r="P13" s="329"/>
      <c r="Q13" s="329"/>
      <c r="R13" s="329"/>
      <c r="S13" s="341" t="s">
        <v>24</v>
      </c>
      <c r="T13" s="341"/>
      <c r="U13" s="341"/>
      <c r="V13" s="341"/>
      <c r="W13" s="341"/>
      <c r="X13" s="329"/>
      <c r="Y13" s="329"/>
      <c r="Z13" s="329"/>
      <c r="AA13" s="47">
        <f t="shared" si="0"/>
        <v>1</v>
      </c>
      <c r="AB13" s="329"/>
      <c r="AC13" s="341"/>
      <c r="AD13" s="329"/>
      <c r="AE13" s="329"/>
      <c r="AF13" s="329"/>
      <c r="AG13" s="329"/>
      <c r="AH13" s="329"/>
      <c r="AI13" s="329"/>
      <c r="AJ13" s="329"/>
      <c r="AK13" s="329" t="s">
        <v>980</v>
      </c>
      <c r="AL13" s="329" t="s">
        <v>980</v>
      </c>
      <c r="AM13" s="329" t="s">
        <v>980</v>
      </c>
      <c r="AN13" s="329" t="s">
        <v>980</v>
      </c>
      <c r="AO13" s="329" t="s">
        <v>980</v>
      </c>
      <c r="AP13" s="329" t="s">
        <v>980</v>
      </c>
      <c r="AQ13" s="329"/>
      <c r="AR13" s="329" t="s">
        <v>980</v>
      </c>
      <c r="AS13" s="329" t="s">
        <v>980</v>
      </c>
      <c r="AT13" s="329" t="s">
        <v>980</v>
      </c>
      <c r="AU13" s="329"/>
      <c r="AV13" s="329"/>
      <c r="AW13" s="329"/>
      <c r="AX13" s="329"/>
      <c r="AY13" s="39"/>
      <c r="AZ13" s="39"/>
      <c r="BA13" s="39"/>
      <c r="BB13" s="39"/>
      <c r="BC13" s="329"/>
      <c r="BD13" s="329"/>
      <c r="BE13" s="329"/>
      <c r="BF13" s="329"/>
      <c r="BG13" s="329"/>
      <c r="BH13" s="329"/>
      <c r="BI13" s="329"/>
      <c r="BJ13" s="45">
        <v>2</v>
      </c>
      <c r="BK13" s="45">
        <v>1</v>
      </c>
      <c r="BL13" s="45">
        <v>2</v>
      </c>
      <c r="BM13" s="45">
        <v>2</v>
      </c>
      <c r="BN13" s="45">
        <v>2</v>
      </c>
      <c r="BO13" s="45">
        <v>2</v>
      </c>
      <c r="BP13" s="45">
        <v>2</v>
      </c>
      <c r="BQ13" s="45">
        <v>2</v>
      </c>
      <c r="BR13" s="45">
        <v>2</v>
      </c>
      <c r="BS13" s="45">
        <v>2</v>
      </c>
      <c r="BT13" s="45">
        <v>1</v>
      </c>
      <c r="BU13" s="45">
        <v>2</v>
      </c>
      <c r="BV13" s="45">
        <v>2</v>
      </c>
      <c r="BW13" s="45">
        <v>2</v>
      </c>
      <c r="BX13" s="45">
        <v>2</v>
      </c>
      <c r="BY13" s="45">
        <v>2</v>
      </c>
      <c r="BZ13" s="45">
        <v>1</v>
      </c>
      <c r="CA13" s="45">
        <v>2</v>
      </c>
      <c r="CB13" s="45">
        <v>2</v>
      </c>
      <c r="CC13" s="45">
        <v>2</v>
      </c>
      <c r="CD13" s="45">
        <v>2</v>
      </c>
      <c r="CE13" s="45">
        <v>2</v>
      </c>
      <c r="CF13" s="45">
        <v>2</v>
      </c>
      <c r="CG13" s="45">
        <v>2</v>
      </c>
      <c r="CH13" s="45">
        <v>2</v>
      </c>
      <c r="CI13" s="45">
        <v>2</v>
      </c>
      <c r="CJ13" s="45">
        <v>1</v>
      </c>
      <c r="CK13" s="45">
        <v>2</v>
      </c>
      <c r="CL13" s="45">
        <v>2</v>
      </c>
      <c r="CM13" s="45">
        <v>2</v>
      </c>
      <c r="CN13" s="45">
        <v>1</v>
      </c>
      <c r="CO13" s="45">
        <v>2</v>
      </c>
      <c r="CP13" s="45">
        <v>1</v>
      </c>
      <c r="CQ13" s="45">
        <v>2</v>
      </c>
      <c r="CR13" s="45">
        <v>2</v>
      </c>
      <c r="CS13" s="45">
        <v>1</v>
      </c>
      <c r="CT13" s="45">
        <v>2</v>
      </c>
      <c r="CU13" s="45">
        <v>2</v>
      </c>
      <c r="CV13" s="45">
        <v>2</v>
      </c>
      <c r="CW13" s="45">
        <v>1</v>
      </c>
      <c r="CX13" s="45">
        <v>2</v>
      </c>
      <c r="CY13" s="43">
        <f t="shared" si="1"/>
        <v>33</v>
      </c>
      <c r="CZ13" s="42">
        <f t="shared" si="2"/>
        <v>0.80487804878048785</v>
      </c>
      <c r="DA13" s="43">
        <f t="shared" si="3"/>
        <v>8</v>
      </c>
      <c r="DB13" s="42">
        <f t="shared" si="4"/>
        <v>0.1951219512195122</v>
      </c>
      <c r="DC13" s="214">
        <f t="shared" si="5"/>
        <v>0</v>
      </c>
      <c r="DD13" s="213">
        <f t="shared" si="6"/>
        <v>0</v>
      </c>
      <c r="DE13" s="214">
        <f t="shared" si="7"/>
        <v>0</v>
      </c>
      <c r="DF13" s="42">
        <f t="shared" si="8"/>
        <v>0</v>
      </c>
      <c r="DG13" s="41">
        <f t="shared" si="10"/>
        <v>1.8048780487804879</v>
      </c>
      <c r="DH13" s="40" t="str">
        <f t="shared" si="9"/>
        <v>Đạt mục tiêu</v>
      </c>
      <c r="DI13" s="39"/>
    </row>
    <row r="14" spans="1:113" s="38" customFormat="1" ht="19.5" hidden="1" customHeight="1" x14ac:dyDescent="0.25">
      <c r="A14" s="628"/>
      <c r="B14" s="630"/>
      <c r="C14" s="623"/>
      <c r="D14" s="623"/>
      <c r="E14" s="623"/>
      <c r="F14" s="623"/>
      <c r="G14" s="623"/>
      <c r="H14" s="368" t="s">
        <v>985</v>
      </c>
      <c r="I14" s="356"/>
      <c r="J14" s="310" t="s">
        <v>57</v>
      </c>
      <c r="K14" s="310" t="s">
        <v>157</v>
      </c>
      <c r="L14" s="310" t="s">
        <v>681</v>
      </c>
      <c r="M14" s="341" t="s">
        <v>37</v>
      </c>
      <c r="N14" s="51" t="s">
        <v>24</v>
      </c>
      <c r="O14" s="792"/>
      <c r="P14" s="329"/>
      <c r="Q14" s="329"/>
      <c r="R14" s="329"/>
      <c r="S14" s="341"/>
      <c r="T14" s="341"/>
      <c r="U14" s="341"/>
      <c r="V14" s="341"/>
      <c r="W14" s="341" t="s">
        <v>24</v>
      </c>
      <c r="X14" s="329"/>
      <c r="Y14" s="329"/>
      <c r="Z14" s="329"/>
      <c r="AA14" s="47">
        <f t="shared" si="0"/>
        <v>1</v>
      </c>
      <c r="AB14" s="329"/>
      <c r="AC14" s="341"/>
      <c r="AD14" s="329"/>
      <c r="AE14" s="329"/>
      <c r="AF14" s="329"/>
      <c r="AG14" s="329"/>
      <c r="AH14" s="329"/>
      <c r="AI14" s="329"/>
      <c r="AJ14" s="329"/>
      <c r="AK14" s="329"/>
      <c r="AL14" s="329"/>
      <c r="AM14" s="329"/>
      <c r="AN14" s="329"/>
      <c r="AO14" s="329"/>
      <c r="AP14" s="329"/>
      <c r="AQ14" s="329"/>
      <c r="AR14" s="329"/>
      <c r="AS14" s="329"/>
      <c r="AT14" s="329"/>
      <c r="AU14" s="329" t="s">
        <v>980</v>
      </c>
      <c r="AV14" s="329"/>
      <c r="AW14" s="329"/>
      <c r="AX14" s="329"/>
      <c r="AY14" s="39"/>
      <c r="AZ14" s="39"/>
      <c r="BA14" s="39"/>
      <c r="BB14" s="39"/>
      <c r="BC14" s="329"/>
      <c r="BD14" s="329"/>
      <c r="BE14" s="329"/>
      <c r="BF14" s="329"/>
      <c r="BG14" s="329"/>
      <c r="BH14" s="329"/>
      <c r="BI14" s="329"/>
      <c r="BJ14" s="45">
        <v>2</v>
      </c>
      <c r="BK14" s="45">
        <v>2</v>
      </c>
      <c r="BL14" s="45">
        <v>2</v>
      </c>
      <c r="BM14" s="45">
        <v>2</v>
      </c>
      <c r="BN14" s="45">
        <v>2</v>
      </c>
      <c r="BO14" s="45">
        <v>2</v>
      </c>
      <c r="BP14" s="45">
        <v>2</v>
      </c>
      <c r="BQ14" s="45">
        <v>2</v>
      </c>
      <c r="BR14" s="45">
        <v>2</v>
      </c>
      <c r="BS14" s="45">
        <v>2</v>
      </c>
      <c r="BT14" s="45">
        <v>2</v>
      </c>
      <c r="BU14" s="45">
        <v>2</v>
      </c>
      <c r="BV14" s="45">
        <v>2</v>
      </c>
      <c r="BW14" s="45">
        <v>2</v>
      </c>
      <c r="BX14" s="45">
        <v>2</v>
      </c>
      <c r="BY14" s="45">
        <v>2</v>
      </c>
      <c r="BZ14" s="45">
        <v>2</v>
      </c>
      <c r="CA14" s="45">
        <v>2</v>
      </c>
      <c r="CB14" s="45">
        <v>2</v>
      </c>
      <c r="CC14" s="45">
        <v>2</v>
      </c>
      <c r="CD14" s="45">
        <v>2</v>
      </c>
      <c r="CE14" s="45">
        <v>2</v>
      </c>
      <c r="CF14" s="45">
        <v>2</v>
      </c>
      <c r="CG14" s="45">
        <v>2</v>
      </c>
      <c r="CH14" s="45">
        <v>2</v>
      </c>
      <c r="CI14" s="45">
        <v>2</v>
      </c>
      <c r="CJ14" s="45">
        <v>2</v>
      </c>
      <c r="CK14" s="45">
        <v>2</v>
      </c>
      <c r="CL14" s="45">
        <v>2</v>
      </c>
      <c r="CM14" s="45">
        <v>2</v>
      </c>
      <c r="CN14" s="45">
        <v>2</v>
      </c>
      <c r="CO14" s="45">
        <v>2</v>
      </c>
      <c r="CP14" s="45">
        <v>2</v>
      </c>
      <c r="CQ14" s="45">
        <v>2</v>
      </c>
      <c r="CR14" s="45">
        <v>2</v>
      </c>
      <c r="CS14" s="45">
        <v>2</v>
      </c>
      <c r="CT14" s="45">
        <v>2</v>
      </c>
      <c r="CU14" s="45"/>
      <c r="CV14" s="45"/>
      <c r="CW14" s="45"/>
      <c r="CX14" s="45">
        <v>2</v>
      </c>
      <c r="CY14" s="43">
        <f t="shared" si="1"/>
        <v>38</v>
      </c>
      <c r="CZ14" s="42">
        <f t="shared" si="2"/>
        <v>1</v>
      </c>
      <c r="DA14" s="43">
        <f t="shared" si="3"/>
        <v>0</v>
      </c>
      <c r="DB14" s="42">
        <f t="shared" si="4"/>
        <v>0</v>
      </c>
      <c r="DC14" s="214">
        <f t="shared" si="5"/>
        <v>0</v>
      </c>
      <c r="DD14" s="213">
        <f t="shared" si="6"/>
        <v>0</v>
      </c>
      <c r="DE14" s="214">
        <f t="shared" si="7"/>
        <v>0</v>
      </c>
      <c r="DF14" s="42">
        <f t="shared" si="8"/>
        <v>0</v>
      </c>
      <c r="DG14" s="43">
        <f t="shared" si="10"/>
        <v>2</v>
      </c>
      <c r="DH14" s="43" t="str">
        <f t="shared" si="9"/>
        <v>Đạt mục tiêu</v>
      </c>
      <c r="DI14" s="39"/>
    </row>
    <row r="15" spans="1:113" s="38" customFormat="1" ht="19.5" hidden="1" customHeight="1" x14ac:dyDescent="0.25">
      <c r="A15" s="628"/>
      <c r="B15" s="630"/>
      <c r="C15" s="623"/>
      <c r="D15" s="623"/>
      <c r="E15" s="623"/>
      <c r="F15" s="623"/>
      <c r="G15" s="623"/>
      <c r="H15" s="310" t="s">
        <v>984</v>
      </c>
      <c r="I15" s="356"/>
      <c r="J15" s="329" t="s">
        <v>66</v>
      </c>
      <c r="K15" s="310" t="s">
        <v>157</v>
      </c>
      <c r="L15" s="310" t="s">
        <v>681</v>
      </c>
      <c r="M15" s="341" t="s">
        <v>37</v>
      </c>
      <c r="N15" s="51" t="s">
        <v>24</v>
      </c>
      <c r="O15" s="792"/>
      <c r="P15" s="329"/>
      <c r="Q15" s="329"/>
      <c r="R15" s="329"/>
      <c r="S15" s="341"/>
      <c r="T15" s="341"/>
      <c r="U15" s="341" t="s">
        <v>24</v>
      </c>
      <c r="V15" s="341"/>
      <c r="W15" s="341"/>
      <c r="X15" s="329"/>
      <c r="Y15" s="329"/>
      <c r="Z15" s="329"/>
      <c r="AA15" s="47">
        <f t="shared" si="0"/>
        <v>1</v>
      </c>
      <c r="AB15" s="329"/>
      <c r="AC15" s="341"/>
      <c r="AD15" s="329"/>
      <c r="AE15" s="329"/>
      <c r="AF15" s="329"/>
      <c r="AG15" s="329"/>
      <c r="AH15" s="329"/>
      <c r="AI15" s="329"/>
      <c r="AJ15" s="329"/>
      <c r="AK15" s="329"/>
      <c r="AL15" s="329"/>
      <c r="AM15" s="329"/>
      <c r="AN15" s="329"/>
      <c r="AO15" s="329"/>
      <c r="AP15" s="329"/>
      <c r="AQ15" s="329"/>
      <c r="AR15" s="329"/>
      <c r="AS15" s="329"/>
      <c r="AT15" s="329"/>
      <c r="AU15" s="329" t="s">
        <v>980</v>
      </c>
      <c r="AV15" s="329" t="s">
        <v>980</v>
      </c>
      <c r="AW15" s="329"/>
      <c r="AX15" s="329" t="s">
        <v>980</v>
      </c>
      <c r="AY15" s="39"/>
      <c r="AZ15" s="39"/>
      <c r="BA15" s="39"/>
      <c r="BB15" s="39"/>
      <c r="BC15" s="329"/>
      <c r="BD15" s="329"/>
      <c r="BE15" s="329"/>
      <c r="BF15" s="329"/>
      <c r="BG15" s="329"/>
      <c r="BH15" s="329"/>
      <c r="BI15" s="329"/>
      <c r="BJ15" s="45">
        <v>2</v>
      </c>
      <c r="BK15" s="45">
        <v>2</v>
      </c>
      <c r="BL15" s="45">
        <v>2</v>
      </c>
      <c r="BM15" s="45">
        <v>2</v>
      </c>
      <c r="BN15" s="45">
        <v>2</v>
      </c>
      <c r="BO15" s="45">
        <v>2</v>
      </c>
      <c r="BP15" s="45">
        <v>2</v>
      </c>
      <c r="BQ15" s="45">
        <v>2</v>
      </c>
      <c r="BR15" s="45">
        <v>2</v>
      </c>
      <c r="BS15" s="45">
        <v>2</v>
      </c>
      <c r="BT15" s="45">
        <v>2</v>
      </c>
      <c r="BU15" s="45">
        <v>2</v>
      </c>
      <c r="BV15" s="45">
        <v>2</v>
      </c>
      <c r="BW15" s="45">
        <v>2</v>
      </c>
      <c r="BX15" s="45">
        <v>2</v>
      </c>
      <c r="BY15" s="45">
        <v>2</v>
      </c>
      <c r="BZ15" s="45">
        <v>2</v>
      </c>
      <c r="CA15" s="45">
        <v>2</v>
      </c>
      <c r="CB15" s="45">
        <v>2</v>
      </c>
      <c r="CC15" s="45">
        <v>2</v>
      </c>
      <c r="CD15" s="45">
        <v>2</v>
      </c>
      <c r="CE15" s="45">
        <v>2</v>
      </c>
      <c r="CF15" s="45">
        <v>2</v>
      </c>
      <c r="CG15" s="45">
        <v>2</v>
      </c>
      <c r="CH15" s="45">
        <v>2</v>
      </c>
      <c r="CI15" s="45">
        <v>2</v>
      </c>
      <c r="CJ15" s="45">
        <v>2</v>
      </c>
      <c r="CK15" s="45">
        <v>2</v>
      </c>
      <c r="CL15" s="45">
        <v>2</v>
      </c>
      <c r="CM15" s="45">
        <v>2</v>
      </c>
      <c r="CN15" s="45">
        <v>2</v>
      </c>
      <c r="CO15" s="45">
        <v>2</v>
      </c>
      <c r="CP15" s="45">
        <v>2</v>
      </c>
      <c r="CQ15" s="45">
        <v>2</v>
      </c>
      <c r="CR15" s="45">
        <v>2</v>
      </c>
      <c r="CS15" s="45">
        <v>2</v>
      </c>
      <c r="CT15" s="45">
        <v>2</v>
      </c>
      <c r="CU15" s="45"/>
      <c r="CV15" s="45"/>
      <c r="CW15" s="45"/>
      <c r="CX15" s="45">
        <v>2</v>
      </c>
      <c r="CY15" s="43">
        <f t="shared" si="1"/>
        <v>38</v>
      </c>
      <c r="CZ15" s="42">
        <f t="shared" si="2"/>
        <v>1</v>
      </c>
      <c r="DA15" s="43">
        <f t="shared" si="3"/>
        <v>0</v>
      </c>
      <c r="DB15" s="42">
        <f t="shared" si="4"/>
        <v>0</v>
      </c>
      <c r="DC15" s="214">
        <f t="shared" si="5"/>
        <v>0</v>
      </c>
      <c r="DD15" s="213">
        <f t="shared" si="6"/>
        <v>0</v>
      </c>
      <c r="DE15" s="214">
        <f t="shared" si="7"/>
        <v>0</v>
      </c>
      <c r="DF15" s="42">
        <f t="shared" si="8"/>
        <v>0</v>
      </c>
      <c r="DG15" s="52">
        <f t="shared" si="10"/>
        <v>2</v>
      </c>
      <c r="DH15" s="43" t="str">
        <f t="shared" si="9"/>
        <v>Đạt mục tiêu</v>
      </c>
      <c r="DI15" s="39"/>
    </row>
    <row r="16" spans="1:113" s="38" customFormat="1" ht="19.5" hidden="1" customHeight="1" x14ac:dyDescent="0.25">
      <c r="A16" s="628"/>
      <c r="B16" s="630"/>
      <c r="C16" s="623"/>
      <c r="D16" s="623"/>
      <c r="E16" s="623"/>
      <c r="F16" s="623"/>
      <c r="G16" s="623"/>
      <c r="H16" s="79" t="s">
        <v>983</v>
      </c>
      <c r="I16" s="356"/>
      <c r="J16" s="310" t="s">
        <v>47</v>
      </c>
      <c r="K16" s="310" t="s">
        <v>157</v>
      </c>
      <c r="L16" s="310" t="s">
        <v>681</v>
      </c>
      <c r="M16" s="341" t="s">
        <v>37</v>
      </c>
      <c r="N16" s="51" t="s">
        <v>24</v>
      </c>
      <c r="O16" s="792"/>
      <c r="P16" s="329"/>
      <c r="Q16" s="329"/>
      <c r="R16" s="329"/>
      <c r="S16" s="341"/>
      <c r="T16" s="341" t="s">
        <v>24</v>
      </c>
      <c r="U16" s="341"/>
      <c r="V16" s="341"/>
      <c r="W16" s="341"/>
      <c r="X16" s="329"/>
      <c r="Y16" s="329"/>
      <c r="Z16" s="329"/>
      <c r="AA16" s="47">
        <f t="shared" si="0"/>
        <v>1</v>
      </c>
      <c r="AB16" s="329"/>
      <c r="AC16" s="341"/>
      <c r="AD16" s="329"/>
      <c r="AE16" s="329"/>
      <c r="AF16" s="329"/>
      <c r="AG16" s="329"/>
      <c r="AH16" s="329"/>
      <c r="AI16" s="329"/>
      <c r="AJ16" s="329"/>
      <c r="AK16" s="329"/>
      <c r="AL16" s="329"/>
      <c r="AM16" s="329"/>
      <c r="AN16" s="329"/>
      <c r="AO16" s="329"/>
      <c r="AP16" s="329" t="s">
        <v>980</v>
      </c>
      <c r="AQ16" s="329" t="s">
        <v>980</v>
      </c>
      <c r="AR16" s="329" t="s">
        <v>980</v>
      </c>
      <c r="AS16" s="329" t="s">
        <v>980</v>
      </c>
      <c r="AT16" s="329" t="s">
        <v>980</v>
      </c>
      <c r="AU16" s="329"/>
      <c r="AV16" s="329"/>
      <c r="AW16" s="329"/>
      <c r="AX16" s="329"/>
      <c r="AY16" s="39"/>
      <c r="AZ16" s="39"/>
      <c r="BA16" s="39"/>
      <c r="BB16" s="39"/>
      <c r="BC16" s="329"/>
      <c r="BD16" s="329"/>
      <c r="BE16" s="329"/>
      <c r="BF16" s="329"/>
      <c r="BG16" s="329"/>
      <c r="BH16" s="329"/>
      <c r="BI16" s="329"/>
      <c r="BJ16" s="45">
        <v>2</v>
      </c>
      <c r="BK16" s="45">
        <v>2</v>
      </c>
      <c r="BL16" s="45">
        <v>2</v>
      </c>
      <c r="BM16" s="45">
        <v>2</v>
      </c>
      <c r="BN16" s="45">
        <v>2</v>
      </c>
      <c r="BO16" s="45">
        <v>2</v>
      </c>
      <c r="BP16" s="45">
        <v>2</v>
      </c>
      <c r="BQ16" s="45">
        <v>2</v>
      </c>
      <c r="BR16" s="45">
        <v>2</v>
      </c>
      <c r="BS16" s="45">
        <v>2</v>
      </c>
      <c r="BT16" s="45">
        <v>2</v>
      </c>
      <c r="BU16" s="45">
        <v>2</v>
      </c>
      <c r="BV16" s="45">
        <v>2</v>
      </c>
      <c r="BW16" s="45">
        <v>2</v>
      </c>
      <c r="BX16" s="45">
        <v>2</v>
      </c>
      <c r="BY16" s="45">
        <v>2</v>
      </c>
      <c r="BZ16" s="45">
        <v>2</v>
      </c>
      <c r="CA16" s="45">
        <v>2</v>
      </c>
      <c r="CB16" s="45">
        <v>2</v>
      </c>
      <c r="CC16" s="45">
        <v>2</v>
      </c>
      <c r="CD16" s="45">
        <v>2</v>
      </c>
      <c r="CE16" s="45">
        <v>2</v>
      </c>
      <c r="CF16" s="45">
        <v>2</v>
      </c>
      <c r="CG16" s="45">
        <v>2</v>
      </c>
      <c r="CH16" s="45">
        <v>2</v>
      </c>
      <c r="CI16" s="45">
        <v>2</v>
      </c>
      <c r="CJ16" s="45">
        <v>2</v>
      </c>
      <c r="CK16" s="45">
        <v>2</v>
      </c>
      <c r="CL16" s="45">
        <v>2</v>
      </c>
      <c r="CM16" s="45">
        <v>2</v>
      </c>
      <c r="CN16" s="45">
        <v>2</v>
      </c>
      <c r="CO16" s="45">
        <v>2</v>
      </c>
      <c r="CP16" s="45">
        <v>2</v>
      </c>
      <c r="CQ16" s="45">
        <v>2</v>
      </c>
      <c r="CR16" s="45">
        <v>2</v>
      </c>
      <c r="CS16" s="45">
        <v>2</v>
      </c>
      <c r="CT16" s="45">
        <v>2</v>
      </c>
      <c r="CU16" s="45"/>
      <c r="CV16" s="45"/>
      <c r="CW16" s="45"/>
      <c r="CX16" s="45">
        <v>2</v>
      </c>
      <c r="CY16" s="43">
        <f t="shared" si="1"/>
        <v>38</v>
      </c>
      <c r="CZ16" s="42">
        <f t="shared" si="2"/>
        <v>1</v>
      </c>
      <c r="DA16" s="43">
        <f t="shared" si="3"/>
        <v>0</v>
      </c>
      <c r="DB16" s="42">
        <f t="shared" si="4"/>
        <v>0</v>
      </c>
      <c r="DC16" s="214">
        <f t="shared" si="5"/>
        <v>0</v>
      </c>
      <c r="DD16" s="213">
        <f t="shared" si="6"/>
        <v>0</v>
      </c>
      <c r="DE16" s="214">
        <f t="shared" si="7"/>
        <v>0</v>
      </c>
      <c r="DF16" s="42">
        <f t="shared" si="8"/>
        <v>0</v>
      </c>
      <c r="DG16" s="52">
        <f t="shared" si="10"/>
        <v>2</v>
      </c>
      <c r="DH16" s="43" t="str">
        <f t="shared" si="9"/>
        <v>Đạt mục tiêu</v>
      </c>
      <c r="DI16" s="39"/>
    </row>
    <row r="17" spans="1:113" s="38" customFormat="1" ht="249.75" customHeight="1" x14ac:dyDescent="0.25">
      <c r="A17" s="627"/>
      <c r="B17" s="629"/>
      <c r="C17" s="632"/>
      <c r="D17" s="614"/>
      <c r="E17" s="632"/>
      <c r="F17" s="614"/>
      <c r="G17" s="614"/>
      <c r="H17" s="534" t="s">
        <v>1185</v>
      </c>
      <c r="I17" s="528" t="s">
        <v>1122</v>
      </c>
      <c r="J17" s="357" t="s">
        <v>33</v>
      </c>
      <c r="K17" s="528" t="s">
        <v>157</v>
      </c>
      <c r="L17" s="405" t="s">
        <v>681</v>
      </c>
      <c r="M17" s="341" t="s">
        <v>37</v>
      </c>
      <c r="N17" s="51" t="s">
        <v>24</v>
      </c>
      <c r="O17" s="743"/>
      <c r="P17" s="329"/>
      <c r="Q17" s="329"/>
      <c r="R17" s="329"/>
      <c r="S17" s="341"/>
      <c r="T17" s="341"/>
      <c r="U17" s="341"/>
      <c r="V17" s="341"/>
      <c r="W17" s="341"/>
      <c r="X17" s="329" t="s">
        <v>24</v>
      </c>
      <c r="Y17" s="329"/>
      <c r="Z17" s="329"/>
      <c r="AA17" s="47">
        <f t="shared" si="0"/>
        <v>1</v>
      </c>
      <c r="AB17" s="329"/>
      <c r="AC17" s="341"/>
      <c r="AD17" s="329"/>
      <c r="AE17" s="329"/>
      <c r="AF17" s="329"/>
      <c r="AG17" s="329"/>
      <c r="AH17" s="329"/>
      <c r="AI17" s="329"/>
      <c r="AJ17" s="329"/>
      <c r="AK17" s="329"/>
      <c r="AL17" s="329"/>
      <c r="AM17" s="329"/>
      <c r="AN17" s="329"/>
      <c r="AO17" s="329"/>
      <c r="AP17" s="329"/>
      <c r="AQ17" s="329"/>
      <c r="AR17" s="329"/>
      <c r="AS17" s="329"/>
      <c r="AT17" s="329"/>
      <c r="AU17" s="329"/>
      <c r="AV17" s="329"/>
      <c r="AW17" s="329"/>
      <c r="AX17" s="329"/>
      <c r="AY17" s="580" t="s">
        <v>980</v>
      </c>
      <c r="AZ17" s="47" t="s">
        <v>980</v>
      </c>
      <c r="BA17" s="47" t="s">
        <v>980</v>
      </c>
      <c r="BB17" s="47" t="s">
        <v>980</v>
      </c>
      <c r="BC17" s="329" t="s">
        <v>980</v>
      </c>
      <c r="BD17" s="329" t="s">
        <v>980</v>
      </c>
      <c r="BE17" s="329"/>
      <c r="BF17" s="329"/>
      <c r="BG17" s="329"/>
      <c r="BH17" s="329"/>
      <c r="BI17" s="329"/>
      <c r="BJ17" s="45">
        <v>2</v>
      </c>
      <c r="BK17" s="45">
        <v>2</v>
      </c>
      <c r="BL17" s="45">
        <v>2</v>
      </c>
      <c r="BM17" s="45">
        <v>2</v>
      </c>
      <c r="BN17" s="45">
        <v>2</v>
      </c>
      <c r="BO17" s="45">
        <v>2</v>
      </c>
      <c r="BP17" s="45">
        <v>2</v>
      </c>
      <c r="BQ17" s="45">
        <v>2</v>
      </c>
      <c r="BR17" s="45">
        <v>2</v>
      </c>
      <c r="BS17" s="45">
        <v>2</v>
      </c>
      <c r="BT17" s="45">
        <v>2</v>
      </c>
      <c r="BU17" s="45">
        <v>2</v>
      </c>
      <c r="BV17" s="45">
        <v>2</v>
      </c>
      <c r="BW17" s="45">
        <v>2</v>
      </c>
      <c r="BX17" s="45">
        <v>2</v>
      </c>
      <c r="BY17" s="45">
        <v>2</v>
      </c>
      <c r="BZ17" s="45">
        <v>2</v>
      </c>
      <c r="CA17" s="45">
        <v>2</v>
      </c>
      <c r="CB17" s="45">
        <v>2</v>
      </c>
      <c r="CC17" s="45">
        <v>2</v>
      </c>
      <c r="CD17" s="45">
        <v>2</v>
      </c>
      <c r="CE17" s="45">
        <v>2</v>
      </c>
      <c r="CF17" s="45">
        <v>2</v>
      </c>
      <c r="CG17" s="45">
        <v>2</v>
      </c>
      <c r="CH17" s="45">
        <v>2</v>
      </c>
      <c r="CI17" s="45">
        <v>2</v>
      </c>
      <c r="CJ17" s="45">
        <v>2</v>
      </c>
      <c r="CK17" s="45">
        <v>2</v>
      </c>
      <c r="CL17" s="45">
        <v>2</v>
      </c>
      <c r="CM17" s="45">
        <v>2</v>
      </c>
      <c r="CN17" s="45">
        <v>2</v>
      </c>
      <c r="CO17" s="45">
        <v>2</v>
      </c>
      <c r="CP17" s="45">
        <v>2</v>
      </c>
      <c r="CQ17" s="45">
        <v>2</v>
      </c>
      <c r="CR17" s="45">
        <v>2</v>
      </c>
      <c r="CS17" s="45">
        <v>2</v>
      </c>
      <c r="CT17" s="45">
        <v>2</v>
      </c>
      <c r="CU17" s="45"/>
      <c r="CV17" s="45"/>
      <c r="CW17" s="45"/>
      <c r="CX17" s="45">
        <v>2</v>
      </c>
      <c r="CY17" s="43">
        <f t="shared" si="1"/>
        <v>38</v>
      </c>
      <c r="CZ17" s="42">
        <f t="shared" si="2"/>
        <v>1</v>
      </c>
      <c r="DA17" s="43">
        <f t="shared" si="3"/>
        <v>0</v>
      </c>
      <c r="DB17" s="42">
        <f t="shared" si="4"/>
        <v>0</v>
      </c>
      <c r="DC17" s="214">
        <f t="shared" si="5"/>
        <v>0</v>
      </c>
      <c r="DD17" s="213">
        <f t="shared" si="6"/>
        <v>0</v>
      </c>
      <c r="DE17" s="214">
        <f t="shared" si="7"/>
        <v>0</v>
      </c>
      <c r="DF17" s="42">
        <f t="shared" si="8"/>
        <v>0</v>
      </c>
      <c r="DG17" s="52">
        <f t="shared" si="10"/>
        <v>2</v>
      </c>
      <c r="DH17" s="43" t="str">
        <f t="shared" si="9"/>
        <v>Đạt mục tiêu</v>
      </c>
      <c r="DI17" s="47"/>
    </row>
    <row r="18" spans="1:113" s="38" customFormat="1" ht="19.5" hidden="1" customHeight="1" x14ac:dyDescent="0.25">
      <c r="A18" s="647"/>
      <c r="B18" s="630"/>
      <c r="C18" s="656"/>
      <c r="D18" s="656"/>
      <c r="E18" s="656"/>
      <c r="F18" s="615"/>
      <c r="G18" s="615"/>
      <c r="H18" s="509" t="s">
        <v>982</v>
      </c>
      <c r="I18" s="356"/>
      <c r="J18" s="310" t="s">
        <v>41</v>
      </c>
      <c r="K18" s="310" t="s">
        <v>157</v>
      </c>
      <c r="L18" s="310" t="s">
        <v>681</v>
      </c>
      <c r="M18" s="341" t="s">
        <v>37</v>
      </c>
      <c r="N18" s="51" t="s">
        <v>24</v>
      </c>
      <c r="O18" s="792"/>
      <c r="P18" s="329"/>
      <c r="Q18" s="329"/>
      <c r="R18" s="329"/>
      <c r="S18" s="341"/>
      <c r="T18" s="341"/>
      <c r="U18" s="341"/>
      <c r="V18" s="341"/>
      <c r="W18" s="341"/>
      <c r="X18" s="329"/>
      <c r="Y18" s="329" t="s">
        <v>24</v>
      </c>
      <c r="Z18" s="329"/>
      <c r="AA18" s="47">
        <f t="shared" si="0"/>
        <v>1</v>
      </c>
      <c r="AB18" s="329"/>
      <c r="AC18" s="341"/>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9"/>
      <c r="AZ18" s="39"/>
      <c r="BA18" s="39"/>
      <c r="BB18" s="39"/>
      <c r="BC18" s="329"/>
      <c r="BD18" s="329"/>
      <c r="BE18" s="329" t="s">
        <v>980</v>
      </c>
      <c r="BF18" s="329" t="s">
        <v>980</v>
      </c>
      <c r="BG18" s="329" t="s">
        <v>980</v>
      </c>
      <c r="BH18" s="329"/>
      <c r="BI18" s="329"/>
      <c r="BJ18" s="45">
        <v>2</v>
      </c>
      <c r="BK18" s="45">
        <v>2</v>
      </c>
      <c r="BL18" s="45">
        <v>2</v>
      </c>
      <c r="BM18" s="45">
        <v>2</v>
      </c>
      <c r="BN18" s="45">
        <v>2</v>
      </c>
      <c r="BO18" s="45">
        <v>2</v>
      </c>
      <c r="BP18" s="45">
        <v>2</v>
      </c>
      <c r="BQ18" s="45">
        <v>2</v>
      </c>
      <c r="BR18" s="45">
        <v>2</v>
      </c>
      <c r="BS18" s="45">
        <v>2</v>
      </c>
      <c r="BT18" s="45">
        <v>2</v>
      </c>
      <c r="BU18" s="45">
        <v>2</v>
      </c>
      <c r="BV18" s="45">
        <v>2</v>
      </c>
      <c r="BW18" s="45">
        <v>2</v>
      </c>
      <c r="BX18" s="45">
        <v>2</v>
      </c>
      <c r="BY18" s="45">
        <v>2</v>
      </c>
      <c r="BZ18" s="45">
        <v>2</v>
      </c>
      <c r="CA18" s="45">
        <v>2</v>
      </c>
      <c r="CB18" s="45">
        <v>2</v>
      </c>
      <c r="CC18" s="45">
        <v>2</v>
      </c>
      <c r="CD18" s="45">
        <v>2</v>
      </c>
      <c r="CE18" s="45">
        <v>2</v>
      </c>
      <c r="CF18" s="45">
        <v>2</v>
      </c>
      <c r="CG18" s="45">
        <v>2</v>
      </c>
      <c r="CH18" s="45">
        <v>2</v>
      </c>
      <c r="CI18" s="45">
        <v>2</v>
      </c>
      <c r="CJ18" s="45">
        <v>2</v>
      </c>
      <c r="CK18" s="45">
        <v>2</v>
      </c>
      <c r="CL18" s="45">
        <v>2</v>
      </c>
      <c r="CM18" s="45">
        <v>2</v>
      </c>
      <c r="CN18" s="45">
        <v>2</v>
      </c>
      <c r="CO18" s="45">
        <v>2</v>
      </c>
      <c r="CP18" s="45">
        <v>2</v>
      </c>
      <c r="CQ18" s="45">
        <v>2</v>
      </c>
      <c r="CR18" s="45">
        <v>2</v>
      </c>
      <c r="CS18" s="45">
        <v>2</v>
      </c>
      <c r="CT18" s="45">
        <v>2</v>
      </c>
      <c r="CU18" s="45"/>
      <c r="CV18" s="45"/>
      <c r="CW18" s="45"/>
      <c r="CX18" s="45">
        <v>2</v>
      </c>
      <c r="CY18" s="43">
        <f t="shared" si="1"/>
        <v>38</v>
      </c>
      <c r="CZ18" s="42">
        <f t="shared" si="2"/>
        <v>1</v>
      </c>
      <c r="DA18" s="43">
        <f t="shared" si="3"/>
        <v>0</v>
      </c>
      <c r="DB18" s="42">
        <f t="shared" si="4"/>
        <v>0</v>
      </c>
      <c r="DC18" s="214">
        <f t="shared" si="5"/>
        <v>0</v>
      </c>
      <c r="DD18" s="213">
        <f t="shared" si="6"/>
        <v>0</v>
      </c>
      <c r="DE18" s="214">
        <f t="shared" si="7"/>
        <v>0</v>
      </c>
      <c r="DF18" s="42">
        <f t="shared" si="8"/>
        <v>0</v>
      </c>
      <c r="DG18" s="52">
        <f t="shared" si="10"/>
        <v>2</v>
      </c>
      <c r="DH18" s="43" t="str">
        <f t="shared" si="9"/>
        <v>Đạt mục tiêu</v>
      </c>
      <c r="DI18" s="39"/>
    </row>
    <row r="19" spans="1:113" s="38" customFormat="1" ht="19.5" hidden="1" customHeight="1" x14ac:dyDescent="0.25">
      <c r="A19" s="648"/>
      <c r="B19" s="631"/>
      <c r="C19" s="657"/>
      <c r="D19" s="657"/>
      <c r="E19" s="657"/>
      <c r="F19" s="616"/>
      <c r="G19" s="616"/>
      <c r="H19" s="310" t="s">
        <v>981</v>
      </c>
      <c r="I19" s="356"/>
      <c r="J19" s="329" t="s">
        <v>49</v>
      </c>
      <c r="K19" s="310" t="s">
        <v>157</v>
      </c>
      <c r="L19" s="310" t="s">
        <v>681</v>
      </c>
      <c r="M19" s="341" t="s">
        <v>37</v>
      </c>
      <c r="N19" s="51" t="s">
        <v>24</v>
      </c>
      <c r="O19" s="744"/>
      <c r="P19" s="329"/>
      <c r="Q19" s="329"/>
      <c r="R19" s="329"/>
      <c r="S19" s="341"/>
      <c r="T19" s="341"/>
      <c r="U19" s="341"/>
      <c r="V19" s="341"/>
      <c r="W19" s="341"/>
      <c r="X19" s="329"/>
      <c r="Y19" s="329"/>
      <c r="Z19" s="329" t="s">
        <v>24</v>
      </c>
      <c r="AA19" s="47">
        <f t="shared" si="0"/>
        <v>1</v>
      </c>
      <c r="AB19" s="329"/>
      <c r="AC19" s="341"/>
      <c r="AD19" s="329"/>
      <c r="AE19" s="329"/>
      <c r="AF19" s="329"/>
      <c r="AG19" s="329"/>
      <c r="AH19" s="329"/>
      <c r="AI19" s="329"/>
      <c r="AJ19" s="329"/>
      <c r="AK19" s="329"/>
      <c r="AL19" s="329"/>
      <c r="AM19" s="329"/>
      <c r="AN19" s="329"/>
      <c r="AO19" s="329"/>
      <c r="AP19" s="329"/>
      <c r="AQ19" s="329"/>
      <c r="AR19" s="329"/>
      <c r="AS19" s="329"/>
      <c r="AT19" s="329"/>
      <c r="AU19" s="329"/>
      <c r="AV19" s="329"/>
      <c r="AW19" s="329"/>
      <c r="AX19" s="329"/>
      <c r="AY19" s="39"/>
      <c r="AZ19" s="39"/>
      <c r="BA19" s="39"/>
      <c r="BB19" s="39"/>
      <c r="BC19" s="329"/>
      <c r="BD19" s="329"/>
      <c r="BE19" s="329"/>
      <c r="BF19" s="329"/>
      <c r="BG19" s="329"/>
      <c r="BH19" s="329" t="s">
        <v>980</v>
      </c>
      <c r="BI19" s="329" t="s">
        <v>980</v>
      </c>
      <c r="BJ19" s="45">
        <v>2</v>
      </c>
      <c r="BK19" s="45">
        <v>2</v>
      </c>
      <c r="BL19" s="45">
        <v>2</v>
      </c>
      <c r="BM19" s="45">
        <v>2</v>
      </c>
      <c r="BN19" s="45">
        <v>2</v>
      </c>
      <c r="BO19" s="45">
        <v>2</v>
      </c>
      <c r="BP19" s="45">
        <v>2</v>
      </c>
      <c r="BQ19" s="45">
        <v>2</v>
      </c>
      <c r="BR19" s="45">
        <v>2</v>
      </c>
      <c r="BS19" s="45">
        <v>2</v>
      </c>
      <c r="BT19" s="45">
        <v>2</v>
      </c>
      <c r="BU19" s="45">
        <v>2</v>
      </c>
      <c r="BV19" s="45">
        <v>2</v>
      </c>
      <c r="BW19" s="45">
        <v>2</v>
      </c>
      <c r="BX19" s="45">
        <v>2</v>
      </c>
      <c r="BY19" s="45">
        <v>2</v>
      </c>
      <c r="BZ19" s="45">
        <v>2</v>
      </c>
      <c r="CA19" s="45">
        <v>2</v>
      </c>
      <c r="CB19" s="45">
        <v>2</v>
      </c>
      <c r="CC19" s="45">
        <v>2</v>
      </c>
      <c r="CD19" s="45">
        <v>2</v>
      </c>
      <c r="CE19" s="45">
        <v>2</v>
      </c>
      <c r="CF19" s="45">
        <v>2</v>
      </c>
      <c r="CG19" s="45">
        <v>2</v>
      </c>
      <c r="CH19" s="45">
        <v>2</v>
      </c>
      <c r="CI19" s="45">
        <v>2</v>
      </c>
      <c r="CJ19" s="45">
        <v>2</v>
      </c>
      <c r="CK19" s="45">
        <v>2</v>
      </c>
      <c r="CL19" s="45">
        <v>2</v>
      </c>
      <c r="CM19" s="45">
        <v>2</v>
      </c>
      <c r="CN19" s="45">
        <v>2</v>
      </c>
      <c r="CO19" s="45">
        <v>2</v>
      </c>
      <c r="CP19" s="45">
        <v>2</v>
      </c>
      <c r="CQ19" s="45">
        <v>2</v>
      </c>
      <c r="CR19" s="45">
        <v>2</v>
      </c>
      <c r="CS19" s="45">
        <v>2</v>
      </c>
      <c r="CT19" s="45">
        <v>2</v>
      </c>
      <c r="CU19" s="45"/>
      <c r="CV19" s="45"/>
      <c r="CW19" s="45"/>
      <c r="CX19" s="45">
        <v>2</v>
      </c>
      <c r="CY19" s="43">
        <f t="shared" si="1"/>
        <v>38</v>
      </c>
      <c r="CZ19" s="42">
        <f t="shared" si="2"/>
        <v>0.97435897435897434</v>
      </c>
      <c r="DA19" s="43">
        <f t="shared" si="3"/>
        <v>0</v>
      </c>
      <c r="DB19" s="42">
        <f t="shared" si="4"/>
        <v>0</v>
      </c>
      <c r="DC19" s="214">
        <f t="shared" si="5"/>
        <v>0</v>
      </c>
      <c r="DD19" s="213">
        <f t="shared" si="6"/>
        <v>0</v>
      </c>
      <c r="DE19" s="43">
        <f t="shared" ref="DE19:DE28" si="11">COUNTIF($BI19:$CX19,"KĐG")</f>
        <v>0</v>
      </c>
      <c r="DF19" s="42">
        <f t="shared" si="8"/>
        <v>0</v>
      </c>
      <c r="DG19" s="52">
        <f t="shared" si="10"/>
        <v>1.9487179487179487</v>
      </c>
      <c r="DH19" s="43" t="str">
        <f t="shared" si="9"/>
        <v>Đạt mục tiêu</v>
      </c>
      <c r="DI19" s="39"/>
    </row>
    <row r="20" spans="1:113" s="38" customFormat="1" ht="51" hidden="1" customHeight="1" x14ac:dyDescent="0.25">
      <c r="A20" s="268">
        <v>2</v>
      </c>
      <c r="B20" s="268"/>
      <c r="C20" s="310" t="s">
        <v>979</v>
      </c>
      <c r="D20" s="310" t="s">
        <v>35</v>
      </c>
      <c r="E20" s="310" t="s">
        <v>978</v>
      </c>
      <c r="F20" s="310" t="s">
        <v>35</v>
      </c>
      <c r="G20" s="310" t="s">
        <v>978</v>
      </c>
      <c r="H20" s="310" t="s">
        <v>978</v>
      </c>
      <c r="I20" s="356"/>
      <c r="J20" s="310" t="s">
        <v>30</v>
      </c>
      <c r="K20" s="310" t="s">
        <v>157</v>
      </c>
      <c r="L20" s="310" t="s">
        <v>681</v>
      </c>
      <c r="M20" s="341" t="s">
        <v>37</v>
      </c>
      <c r="N20" s="51" t="s">
        <v>24</v>
      </c>
      <c r="O20" s="50"/>
      <c r="P20" s="326"/>
      <c r="Q20" s="341" t="s">
        <v>24</v>
      </c>
      <c r="R20" s="326"/>
      <c r="S20" s="326"/>
      <c r="T20" s="326"/>
      <c r="U20" s="326"/>
      <c r="V20" s="326"/>
      <c r="W20" s="326"/>
      <c r="X20" s="326"/>
      <c r="Y20" s="326"/>
      <c r="Z20" s="326"/>
      <c r="AA20" s="47">
        <f t="shared" si="0"/>
        <v>1</v>
      </c>
      <c r="AB20" s="329"/>
      <c r="AC20" s="341"/>
      <c r="AD20" s="329"/>
      <c r="AE20" s="329" t="s">
        <v>56</v>
      </c>
      <c r="AF20" s="329"/>
      <c r="AG20" s="329"/>
      <c r="AH20" s="329"/>
      <c r="AI20" s="329"/>
      <c r="AJ20" s="329"/>
      <c r="AK20" s="329"/>
      <c r="AL20" s="329"/>
      <c r="AM20" s="329"/>
      <c r="AN20" s="329"/>
      <c r="AO20" s="329"/>
      <c r="AP20" s="329"/>
      <c r="AQ20" s="329"/>
      <c r="AR20" s="329"/>
      <c r="AS20" s="329"/>
      <c r="AT20" s="329"/>
      <c r="AU20" s="329"/>
      <c r="AV20" s="329"/>
      <c r="AW20" s="329"/>
      <c r="AX20" s="329"/>
      <c r="AY20" s="39"/>
      <c r="AZ20" s="39"/>
      <c r="BA20" s="39"/>
      <c r="BB20" s="39"/>
      <c r="BC20" s="329"/>
      <c r="BD20" s="329"/>
      <c r="BE20" s="329"/>
      <c r="BF20" s="329"/>
      <c r="BG20" s="329"/>
      <c r="BH20" s="329"/>
      <c r="BI20" s="329"/>
      <c r="BJ20" s="45">
        <v>2</v>
      </c>
      <c r="BK20" s="45">
        <v>1</v>
      </c>
      <c r="BL20" s="45">
        <v>2</v>
      </c>
      <c r="BM20" s="45">
        <v>2</v>
      </c>
      <c r="BN20" s="45">
        <v>2</v>
      </c>
      <c r="BO20" s="45">
        <v>2</v>
      </c>
      <c r="BP20" s="45">
        <v>2</v>
      </c>
      <c r="BQ20" s="45">
        <v>2</v>
      </c>
      <c r="BR20" s="45">
        <v>2</v>
      </c>
      <c r="BS20" s="45">
        <v>2</v>
      </c>
      <c r="BT20" s="45">
        <v>1</v>
      </c>
      <c r="BU20" s="45">
        <v>2</v>
      </c>
      <c r="BV20" s="45">
        <v>2</v>
      </c>
      <c r="BW20" s="45">
        <v>2</v>
      </c>
      <c r="BX20" s="45">
        <v>2</v>
      </c>
      <c r="BY20" s="45">
        <v>2</v>
      </c>
      <c r="BZ20" s="45">
        <v>1</v>
      </c>
      <c r="CA20" s="45">
        <v>2</v>
      </c>
      <c r="CB20" s="45">
        <v>2</v>
      </c>
      <c r="CC20" s="45">
        <v>2</v>
      </c>
      <c r="CD20" s="45">
        <v>2</v>
      </c>
      <c r="CE20" s="45">
        <v>2</v>
      </c>
      <c r="CF20" s="45">
        <v>2</v>
      </c>
      <c r="CG20" s="45">
        <v>2</v>
      </c>
      <c r="CH20" s="45">
        <v>2</v>
      </c>
      <c r="CI20" s="45">
        <v>2</v>
      </c>
      <c r="CJ20" s="45">
        <v>2</v>
      </c>
      <c r="CK20" s="45">
        <v>2</v>
      </c>
      <c r="CL20" s="45">
        <v>2</v>
      </c>
      <c r="CM20" s="45">
        <v>2</v>
      </c>
      <c r="CN20" s="45">
        <v>1</v>
      </c>
      <c r="CO20" s="45">
        <v>2</v>
      </c>
      <c r="CP20" s="45">
        <v>2</v>
      </c>
      <c r="CQ20" s="45">
        <v>2</v>
      </c>
      <c r="CR20" s="45">
        <v>2</v>
      </c>
      <c r="CS20" s="45">
        <v>2</v>
      </c>
      <c r="CT20" s="45">
        <v>2</v>
      </c>
      <c r="CU20" s="45">
        <v>2</v>
      </c>
      <c r="CV20" s="45">
        <v>2</v>
      </c>
      <c r="CW20" s="45">
        <v>2</v>
      </c>
      <c r="CX20" s="45">
        <v>2</v>
      </c>
      <c r="CY20" s="43">
        <f>COUNTIF($BJ20:$CX20,2)</f>
        <v>37</v>
      </c>
      <c r="CZ20" s="42">
        <f>CY20/COUNTA($BJ20:$CX20)</f>
        <v>0.90243902439024393</v>
      </c>
      <c r="DA20" s="43">
        <f>COUNTIF($BJ20:$CX20,1)</f>
        <v>4</v>
      </c>
      <c r="DB20" s="42">
        <f>DA20/COUNTA($BJ20:$CX20)</f>
        <v>9.7560975609756101E-2</v>
      </c>
      <c r="DC20" s="43">
        <f t="shared" ref="DC20:DC28" si="12">COUNTIF($BI20:$CX20,0)</f>
        <v>0</v>
      </c>
      <c r="DD20" s="42">
        <f t="shared" ref="DD20:DD28" si="13">DC20/COUNTA($BI20:$CX20)</f>
        <v>0</v>
      </c>
      <c r="DE20" s="43">
        <f t="shared" si="11"/>
        <v>0</v>
      </c>
      <c r="DF20" s="42">
        <f t="shared" si="8"/>
        <v>0</v>
      </c>
      <c r="DG20" s="52">
        <f>(((CY20*2)+(DA20*1)+(DC20*0)))/COUNTA($BJ20:$CX20)</f>
        <v>1.9024390243902438</v>
      </c>
      <c r="DH20" s="43" t="str">
        <f t="shared" si="9"/>
        <v>Đạt mục tiêu</v>
      </c>
      <c r="DI20" s="39"/>
    </row>
    <row r="21" spans="1:113" s="38" customFormat="1" ht="60" hidden="1" customHeight="1" x14ac:dyDescent="0.25">
      <c r="A21" s="268">
        <v>3</v>
      </c>
      <c r="B21" s="268"/>
      <c r="C21" s="310" t="s">
        <v>977</v>
      </c>
      <c r="D21" s="310" t="s">
        <v>34</v>
      </c>
      <c r="E21" s="310" t="s">
        <v>976</v>
      </c>
      <c r="F21" s="310" t="s">
        <v>34</v>
      </c>
      <c r="G21" s="310" t="s">
        <v>976</v>
      </c>
      <c r="H21" s="310" t="s">
        <v>975</v>
      </c>
      <c r="I21" s="356"/>
      <c r="J21" s="310" t="s">
        <v>115</v>
      </c>
      <c r="K21" s="310" t="s">
        <v>157</v>
      </c>
      <c r="L21" s="310" t="s">
        <v>681</v>
      </c>
      <c r="M21" s="341" t="s">
        <v>37</v>
      </c>
      <c r="N21" s="51" t="s">
        <v>24</v>
      </c>
      <c r="O21" s="50">
        <v>1</v>
      </c>
      <c r="P21" s="329" t="s">
        <v>24</v>
      </c>
      <c r="Q21" s="329"/>
      <c r="R21" s="329"/>
      <c r="S21" s="341"/>
      <c r="T21" s="341"/>
      <c r="U21" s="341"/>
      <c r="V21" s="341"/>
      <c r="W21" s="341"/>
      <c r="X21" s="329"/>
      <c r="Y21" s="329"/>
      <c r="Z21" s="329"/>
      <c r="AA21" s="47">
        <f t="shared" si="0"/>
        <v>1</v>
      </c>
      <c r="AB21" s="329"/>
      <c r="AC21" s="341"/>
      <c r="AD21" s="329" t="s">
        <v>56</v>
      </c>
      <c r="AE21" s="329"/>
      <c r="AF21" s="329"/>
      <c r="AG21" s="329"/>
      <c r="AH21" s="329"/>
      <c r="AI21" s="329"/>
      <c r="AJ21" s="329"/>
      <c r="AK21" s="329"/>
      <c r="AL21" s="329"/>
      <c r="AM21" s="329"/>
      <c r="AN21" s="329"/>
      <c r="AO21" s="329"/>
      <c r="AP21" s="329"/>
      <c r="AQ21" s="329"/>
      <c r="AR21" s="329"/>
      <c r="AS21" s="329"/>
      <c r="AT21" s="329"/>
      <c r="AU21" s="329"/>
      <c r="AV21" s="329"/>
      <c r="AW21" s="329"/>
      <c r="AX21" s="329"/>
      <c r="AY21" s="39"/>
      <c r="AZ21" s="39"/>
      <c r="BA21" s="39"/>
      <c r="BB21" s="39"/>
      <c r="BC21" s="329"/>
      <c r="BD21" s="329"/>
      <c r="BE21" s="329" t="s">
        <v>56</v>
      </c>
      <c r="BF21" s="329"/>
      <c r="BG21" s="329"/>
      <c r="BH21" s="329"/>
      <c r="BI21" s="329"/>
      <c r="BJ21" s="45">
        <v>2</v>
      </c>
      <c r="BK21" s="45">
        <v>2</v>
      </c>
      <c r="BL21" s="45">
        <v>2</v>
      </c>
      <c r="BM21" s="45">
        <v>2</v>
      </c>
      <c r="BN21" s="45">
        <v>2</v>
      </c>
      <c r="BO21" s="45">
        <v>2</v>
      </c>
      <c r="BP21" s="45">
        <v>2</v>
      </c>
      <c r="BQ21" s="45">
        <v>2</v>
      </c>
      <c r="BR21" s="45">
        <v>2</v>
      </c>
      <c r="BS21" s="45">
        <v>2</v>
      </c>
      <c r="BT21" s="45">
        <v>2</v>
      </c>
      <c r="BU21" s="45">
        <v>2</v>
      </c>
      <c r="BV21" s="45">
        <v>2</v>
      </c>
      <c r="BW21" s="45">
        <v>2</v>
      </c>
      <c r="BX21" s="45">
        <v>2</v>
      </c>
      <c r="BY21" s="45">
        <v>2</v>
      </c>
      <c r="BZ21" s="45">
        <v>2</v>
      </c>
      <c r="CA21" s="45">
        <v>2</v>
      </c>
      <c r="CB21" s="45">
        <v>2</v>
      </c>
      <c r="CC21" s="45">
        <v>2</v>
      </c>
      <c r="CD21" s="45">
        <v>2</v>
      </c>
      <c r="CE21" s="45">
        <v>2</v>
      </c>
      <c r="CF21" s="45">
        <v>2</v>
      </c>
      <c r="CG21" s="45">
        <v>2</v>
      </c>
      <c r="CH21" s="45">
        <v>2</v>
      </c>
      <c r="CI21" s="45">
        <v>2</v>
      </c>
      <c r="CJ21" s="45">
        <v>2</v>
      </c>
      <c r="CK21" s="45">
        <v>2</v>
      </c>
      <c r="CL21" s="45">
        <v>2</v>
      </c>
      <c r="CM21" s="45">
        <v>2</v>
      </c>
      <c r="CN21" s="45">
        <v>2</v>
      </c>
      <c r="CO21" s="45">
        <v>2</v>
      </c>
      <c r="CP21" s="45">
        <v>2</v>
      </c>
      <c r="CQ21" s="45">
        <v>2</v>
      </c>
      <c r="CR21" s="45">
        <v>2</v>
      </c>
      <c r="CS21" s="45">
        <v>2</v>
      </c>
      <c r="CT21" s="45">
        <v>2</v>
      </c>
      <c r="CU21" s="45"/>
      <c r="CV21" s="45"/>
      <c r="CW21" s="45"/>
      <c r="CX21" s="45">
        <v>2</v>
      </c>
      <c r="CY21" s="43">
        <f t="shared" ref="CY21:CY28" si="14">COUNTIF($BI21:$CX21,2)</f>
        <v>38</v>
      </c>
      <c r="CZ21" s="42">
        <f t="shared" ref="CZ21:CZ27" si="15">CY21/COUNTA($BI21:$CX21)</f>
        <v>1</v>
      </c>
      <c r="DA21" s="43">
        <f t="shared" ref="DA21:DA28" si="16">COUNTIF($BI21:$CX21,1)</f>
        <v>0</v>
      </c>
      <c r="DB21" s="42">
        <f t="shared" ref="DB21:DB27" si="17">DA21/COUNTA($BI21:$CX21)</f>
        <v>0</v>
      </c>
      <c r="DC21" s="43">
        <f t="shared" si="12"/>
        <v>0</v>
      </c>
      <c r="DD21" s="42">
        <f t="shared" si="13"/>
        <v>0</v>
      </c>
      <c r="DE21" s="43">
        <f t="shared" si="11"/>
        <v>0</v>
      </c>
      <c r="DF21" s="42">
        <f t="shared" si="8"/>
        <v>0</v>
      </c>
      <c r="DG21" s="52">
        <f t="shared" ref="DG21:DG28" si="18">(((CY21*2)+(DA21*1)+(DC21*0)))/COUNTA($BI21:$CX21)</f>
        <v>2</v>
      </c>
      <c r="DH21" s="43" t="str">
        <f t="shared" si="9"/>
        <v>Đạt mục tiêu</v>
      </c>
      <c r="DI21" s="39"/>
    </row>
    <row r="22" spans="1:113" s="38" customFormat="1" ht="68.25" hidden="1" customHeight="1" x14ac:dyDescent="0.25">
      <c r="A22" s="30">
        <v>4</v>
      </c>
      <c r="B22" s="30"/>
      <c r="C22" s="324" t="s">
        <v>974</v>
      </c>
      <c r="D22" s="324" t="s">
        <v>35</v>
      </c>
      <c r="E22" s="324" t="s">
        <v>973</v>
      </c>
      <c r="F22" s="324" t="s">
        <v>34</v>
      </c>
      <c r="G22" s="324" t="s">
        <v>972</v>
      </c>
      <c r="H22" s="324" t="s">
        <v>971</v>
      </c>
      <c r="I22" s="327">
        <v>1</v>
      </c>
      <c r="J22" s="310" t="s">
        <v>66</v>
      </c>
      <c r="K22" s="310" t="s">
        <v>140</v>
      </c>
      <c r="L22" s="310" t="s">
        <v>681</v>
      </c>
      <c r="M22" s="341" t="s">
        <v>37</v>
      </c>
      <c r="N22" s="51" t="s">
        <v>24</v>
      </c>
      <c r="O22" s="50">
        <v>1</v>
      </c>
      <c r="P22" s="329"/>
      <c r="Q22" s="329"/>
      <c r="R22" s="329"/>
      <c r="S22" s="341"/>
      <c r="T22" s="341"/>
      <c r="U22" s="341"/>
      <c r="V22" s="341"/>
      <c r="W22" s="341" t="s">
        <v>24</v>
      </c>
      <c r="X22" s="329"/>
      <c r="Y22" s="329"/>
      <c r="Z22" s="329"/>
      <c r="AA22" s="47">
        <f t="shared" si="0"/>
        <v>1</v>
      </c>
      <c r="AB22" s="329"/>
      <c r="AC22" s="341"/>
      <c r="AD22" s="329"/>
      <c r="AE22" s="329"/>
      <c r="AF22" s="329"/>
      <c r="AG22" s="329"/>
      <c r="AH22" s="329"/>
      <c r="AI22" s="329"/>
      <c r="AJ22" s="329"/>
      <c r="AK22" s="329"/>
      <c r="AL22" s="329"/>
      <c r="AM22" s="329"/>
      <c r="AN22" s="329"/>
      <c r="AO22" s="329"/>
      <c r="AP22" s="329"/>
      <c r="AQ22" s="329"/>
      <c r="AR22" s="329"/>
      <c r="AS22" s="329"/>
      <c r="AT22" s="329"/>
      <c r="AU22" s="329" t="s">
        <v>46</v>
      </c>
      <c r="AV22" s="329" t="s">
        <v>56</v>
      </c>
      <c r="AW22" s="329"/>
      <c r="AX22" s="329"/>
      <c r="AY22" s="39"/>
      <c r="AZ22" s="39"/>
      <c r="BA22" s="39"/>
      <c r="BB22" s="39"/>
      <c r="BC22" s="329"/>
      <c r="BD22" s="329"/>
      <c r="BE22" s="329"/>
      <c r="BF22" s="329"/>
      <c r="BG22" s="329"/>
      <c r="BH22" s="329"/>
      <c r="BI22" s="329"/>
      <c r="BJ22" s="45">
        <v>2</v>
      </c>
      <c r="BK22" s="45">
        <v>2</v>
      </c>
      <c r="BL22" s="45">
        <v>2</v>
      </c>
      <c r="BM22" s="45">
        <v>2</v>
      </c>
      <c r="BN22" s="45">
        <v>2</v>
      </c>
      <c r="BO22" s="45">
        <v>2</v>
      </c>
      <c r="BP22" s="45">
        <v>2</v>
      </c>
      <c r="BQ22" s="45">
        <v>2</v>
      </c>
      <c r="BR22" s="45">
        <v>2</v>
      </c>
      <c r="BS22" s="45">
        <v>2</v>
      </c>
      <c r="BT22" s="45">
        <v>2</v>
      </c>
      <c r="BU22" s="45">
        <v>2</v>
      </c>
      <c r="BV22" s="45">
        <v>2</v>
      </c>
      <c r="BW22" s="45">
        <v>2</v>
      </c>
      <c r="BX22" s="45">
        <v>2</v>
      </c>
      <c r="BY22" s="45">
        <v>2</v>
      </c>
      <c r="BZ22" s="45">
        <v>2</v>
      </c>
      <c r="CA22" s="45">
        <v>2</v>
      </c>
      <c r="CB22" s="45">
        <v>2</v>
      </c>
      <c r="CC22" s="45">
        <v>2</v>
      </c>
      <c r="CD22" s="45">
        <v>2</v>
      </c>
      <c r="CE22" s="45">
        <v>2</v>
      </c>
      <c r="CF22" s="45">
        <v>2</v>
      </c>
      <c r="CG22" s="45">
        <v>2</v>
      </c>
      <c r="CH22" s="45">
        <v>2</v>
      </c>
      <c r="CI22" s="45">
        <v>2</v>
      </c>
      <c r="CJ22" s="45">
        <v>2</v>
      </c>
      <c r="CK22" s="45">
        <v>2</v>
      </c>
      <c r="CL22" s="45">
        <v>2</v>
      </c>
      <c r="CM22" s="45">
        <v>2</v>
      </c>
      <c r="CN22" s="45">
        <v>2</v>
      </c>
      <c r="CO22" s="45">
        <v>2</v>
      </c>
      <c r="CP22" s="45">
        <v>2</v>
      </c>
      <c r="CQ22" s="45">
        <v>2</v>
      </c>
      <c r="CR22" s="45">
        <v>2</v>
      </c>
      <c r="CS22" s="45">
        <v>2</v>
      </c>
      <c r="CT22" s="45">
        <v>2</v>
      </c>
      <c r="CU22" s="45"/>
      <c r="CV22" s="45"/>
      <c r="CW22" s="45"/>
      <c r="CX22" s="45">
        <v>2</v>
      </c>
      <c r="CY22" s="43">
        <f t="shared" si="14"/>
        <v>38</v>
      </c>
      <c r="CZ22" s="42">
        <f t="shared" si="15"/>
        <v>1</v>
      </c>
      <c r="DA22" s="43">
        <f t="shared" si="16"/>
        <v>0</v>
      </c>
      <c r="DB22" s="42">
        <f t="shared" si="17"/>
        <v>0</v>
      </c>
      <c r="DC22" s="43">
        <f t="shared" si="12"/>
        <v>0</v>
      </c>
      <c r="DD22" s="42">
        <f t="shared" si="13"/>
        <v>0</v>
      </c>
      <c r="DE22" s="43">
        <f t="shared" si="11"/>
        <v>0</v>
      </c>
      <c r="DF22" s="42">
        <f t="shared" si="8"/>
        <v>0</v>
      </c>
      <c r="DG22" s="43">
        <f t="shared" si="18"/>
        <v>2</v>
      </c>
      <c r="DH22" s="43" t="str">
        <f t="shared" si="9"/>
        <v>Đạt mục tiêu</v>
      </c>
      <c r="DI22" s="39"/>
    </row>
    <row r="23" spans="1:113" s="38" customFormat="1" ht="78" hidden="1" customHeight="1" x14ac:dyDescent="0.25">
      <c r="A23" s="30">
        <v>5</v>
      </c>
      <c r="B23" s="30"/>
      <c r="C23" s="112" t="s">
        <v>970</v>
      </c>
      <c r="D23" s="310" t="s">
        <v>35</v>
      </c>
      <c r="E23" s="310" t="s">
        <v>969</v>
      </c>
      <c r="F23" s="310" t="s">
        <v>34</v>
      </c>
      <c r="G23" s="310" t="s">
        <v>969</v>
      </c>
      <c r="H23" s="310" t="s">
        <v>968</v>
      </c>
      <c r="I23" s="327"/>
      <c r="J23" s="329" t="s">
        <v>49</v>
      </c>
      <c r="K23" s="329" t="s">
        <v>140</v>
      </c>
      <c r="L23" s="310" t="s">
        <v>681</v>
      </c>
      <c r="M23" s="341" t="s">
        <v>37</v>
      </c>
      <c r="N23" s="51" t="s">
        <v>24</v>
      </c>
      <c r="O23" s="50">
        <v>1</v>
      </c>
      <c r="P23" s="329"/>
      <c r="Q23" s="329"/>
      <c r="R23" s="329"/>
      <c r="S23" s="341"/>
      <c r="T23" s="341"/>
      <c r="U23" s="341"/>
      <c r="V23" s="341"/>
      <c r="W23" s="341"/>
      <c r="X23" s="329"/>
      <c r="Y23" s="329"/>
      <c r="Z23" s="329" t="s">
        <v>24</v>
      </c>
      <c r="AA23" s="47">
        <f t="shared" si="0"/>
        <v>1</v>
      </c>
      <c r="AB23" s="329"/>
      <c r="AC23" s="341"/>
      <c r="AD23" s="329"/>
      <c r="AE23" s="329"/>
      <c r="AF23" s="329"/>
      <c r="AG23" s="329"/>
      <c r="AH23" s="329"/>
      <c r="AI23" s="329"/>
      <c r="AJ23" s="329"/>
      <c r="AK23" s="329"/>
      <c r="AL23" s="329"/>
      <c r="AM23" s="329"/>
      <c r="AN23" s="329"/>
      <c r="AO23" s="329"/>
      <c r="AP23" s="329"/>
      <c r="AQ23" s="329"/>
      <c r="AR23" s="329"/>
      <c r="AS23" s="329"/>
      <c r="AT23" s="329"/>
      <c r="AU23" s="329"/>
      <c r="AV23" s="329" t="s">
        <v>56</v>
      </c>
      <c r="AW23" s="329"/>
      <c r="AX23" s="329"/>
      <c r="AY23" s="39"/>
      <c r="AZ23" s="39"/>
      <c r="BA23" s="39"/>
      <c r="BB23" s="39"/>
      <c r="BC23" s="329"/>
      <c r="BD23" s="329"/>
      <c r="BE23" s="329"/>
      <c r="BF23" s="329"/>
      <c r="BG23" s="329"/>
      <c r="BH23" s="329"/>
      <c r="BI23" s="329"/>
      <c r="BJ23" s="45">
        <v>2</v>
      </c>
      <c r="BK23" s="45">
        <v>2</v>
      </c>
      <c r="BL23" s="45">
        <v>2</v>
      </c>
      <c r="BM23" s="45">
        <v>2</v>
      </c>
      <c r="BN23" s="45">
        <v>2</v>
      </c>
      <c r="BO23" s="45">
        <v>2</v>
      </c>
      <c r="BP23" s="45">
        <v>2</v>
      </c>
      <c r="BQ23" s="45">
        <v>2</v>
      </c>
      <c r="BR23" s="45">
        <v>2</v>
      </c>
      <c r="BS23" s="45">
        <v>2</v>
      </c>
      <c r="BT23" s="45">
        <v>2</v>
      </c>
      <c r="BU23" s="45">
        <v>2</v>
      </c>
      <c r="BV23" s="45">
        <v>2</v>
      </c>
      <c r="BW23" s="45">
        <v>2</v>
      </c>
      <c r="BX23" s="45">
        <v>2</v>
      </c>
      <c r="BY23" s="45">
        <v>2</v>
      </c>
      <c r="BZ23" s="45">
        <v>2</v>
      </c>
      <c r="CA23" s="45">
        <v>2</v>
      </c>
      <c r="CB23" s="45">
        <v>2</v>
      </c>
      <c r="CC23" s="45">
        <v>2</v>
      </c>
      <c r="CD23" s="45">
        <v>2</v>
      </c>
      <c r="CE23" s="45">
        <v>2</v>
      </c>
      <c r="CF23" s="45">
        <v>2</v>
      </c>
      <c r="CG23" s="45">
        <v>2</v>
      </c>
      <c r="CH23" s="45">
        <v>2</v>
      </c>
      <c r="CI23" s="45">
        <v>2</v>
      </c>
      <c r="CJ23" s="45">
        <v>2</v>
      </c>
      <c r="CK23" s="45">
        <v>2</v>
      </c>
      <c r="CL23" s="45">
        <v>2</v>
      </c>
      <c r="CM23" s="45">
        <v>2</v>
      </c>
      <c r="CN23" s="45">
        <v>2</v>
      </c>
      <c r="CO23" s="45">
        <v>2</v>
      </c>
      <c r="CP23" s="45">
        <v>2</v>
      </c>
      <c r="CQ23" s="45">
        <v>2</v>
      </c>
      <c r="CR23" s="45">
        <v>2</v>
      </c>
      <c r="CS23" s="45">
        <v>2</v>
      </c>
      <c r="CT23" s="45">
        <v>2</v>
      </c>
      <c r="CU23" s="45"/>
      <c r="CV23" s="45"/>
      <c r="CW23" s="45"/>
      <c r="CX23" s="45">
        <v>2</v>
      </c>
      <c r="CY23" s="43">
        <f t="shared" si="14"/>
        <v>38</v>
      </c>
      <c r="CZ23" s="42">
        <f t="shared" si="15"/>
        <v>1</v>
      </c>
      <c r="DA23" s="43">
        <f t="shared" si="16"/>
        <v>0</v>
      </c>
      <c r="DB23" s="42">
        <f t="shared" si="17"/>
        <v>0</v>
      </c>
      <c r="DC23" s="43">
        <f t="shared" si="12"/>
        <v>0</v>
      </c>
      <c r="DD23" s="42">
        <f t="shared" si="13"/>
        <v>0</v>
      </c>
      <c r="DE23" s="43">
        <f t="shared" si="11"/>
        <v>0</v>
      </c>
      <c r="DF23" s="42">
        <f t="shared" si="8"/>
        <v>0</v>
      </c>
      <c r="DG23" s="52">
        <f t="shared" si="18"/>
        <v>2</v>
      </c>
      <c r="DH23" s="43" t="str">
        <f t="shared" si="9"/>
        <v>Đạt mục tiêu</v>
      </c>
      <c r="DI23" s="39"/>
    </row>
    <row r="24" spans="1:113" s="38" customFormat="1" ht="72" hidden="1" customHeight="1" x14ac:dyDescent="0.25">
      <c r="A24" s="268">
        <v>6</v>
      </c>
      <c r="B24" s="268"/>
      <c r="C24" s="324" t="s">
        <v>967</v>
      </c>
      <c r="D24" s="324" t="s">
        <v>34</v>
      </c>
      <c r="E24" s="324" t="s">
        <v>966</v>
      </c>
      <c r="F24" s="324" t="s">
        <v>34</v>
      </c>
      <c r="G24" s="324" t="s">
        <v>966</v>
      </c>
      <c r="H24" s="57" t="s">
        <v>965</v>
      </c>
      <c r="I24" s="327">
        <v>1</v>
      </c>
      <c r="J24" s="329" t="s">
        <v>41</v>
      </c>
      <c r="K24" s="329" t="s">
        <v>157</v>
      </c>
      <c r="L24" s="310" t="s">
        <v>681</v>
      </c>
      <c r="M24" s="341" t="s">
        <v>37</v>
      </c>
      <c r="N24" s="51" t="s">
        <v>24</v>
      </c>
      <c r="O24" s="50">
        <v>1</v>
      </c>
      <c r="P24" s="329"/>
      <c r="Q24" s="329"/>
      <c r="R24" s="329"/>
      <c r="S24" s="341"/>
      <c r="T24" s="341"/>
      <c r="U24" s="341"/>
      <c r="V24" s="341"/>
      <c r="W24" s="341"/>
      <c r="X24" s="329"/>
      <c r="Y24" s="329" t="s">
        <v>24</v>
      </c>
      <c r="Z24" s="329"/>
      <c r="AA24" s="47">
        <f t="shared" si="0"/>
        <v>1</v>
      </c>
      <c r="AB24" s="329"/>
      <c r="AC24" s="341"/>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9"/>
      <c r="AZ24" s="39"/>
      <c r="BA24" s="39"/>
      <c r="BB24" s="39"/>
      <c r="BC24" s="329"/>
      <c r="BD24" s="329"/>
      <c r="BE24" s="329"/>
      <c r="BF24" s="329" t="s">
        <v>56</v>
      </c>
      <c r="BG24" s="329"/>
      <c r="BH24" s="329"/>
      <c r="BI24" s="329"/>
      <c r="BJ24" s="45">
        <v>2</v>
      </c>
      <c r="BK24" s="45">
        <v>2</v>
      </c>
      <c r="BL24" s="45">
        <v>2</v>
      </c>
      <c r="BM24" s="45">
        <v>2</v>
      </c>
      <c r="BN24" s="45">
        <v>2</v>
      </c>
      <c r="BO24" s="45">
        <v>2</v>
      </c>
      <c r="BP24" s="45">
        <v>2</v>
      </c>
      <c r="BQ24" s="45">
        <v>2</v>
      </c>
      <c r="BR24" s="45">
        <v>2</v>
      </c>
      <c r="BS24" s="45">
        <v>2</v>
      </c>
      <c r="BT24" s="45">
        <v>2</v>
      </c>
      <c r="BU24" s="45">
        <v>2</v>
      </c>
      <c r="BV24" s="45">
        <v>2</v>
      </c>
      <c r="BW24" s="45">
        <v>2</v>
      </c>
      <c r="BX24" s="45">
        <v>2</v>
      </c>
      <c r="BY24" s="45">
        <v>2</v>
      </c>
      <c r="BZ24" s="45">
        <v>2</v>
      </c>
      <c r="CA24" s="45">
        <v>2</v>
      </c>
      <c r="CB24" s="45">
        <v>2</v>
      </c>
      <c r="CC24" s="45">
        <v>2</v>
      </c>
      <c r="CD24" s="45">
        <v>2</v>
      </c>
      <c r="CE24" s="45">
        <v>2</v>
      </c>
      <c r="CF24" s="45">
        <v>2</v>
      </c>
      <c r="CG24" s="45">
        <v>2</v>
      </c>
      <c r="CH24" s="45">
        <v>2</v>
      </c>
      <c r="CI24" s="45">
        <v>2</v>
      </c>
      <c r="CJ24" s="45">
        <v>2</v>
      </c>
      <c r="CK24" s="45">
        <v>2</v>
      </c>
      <c r="CL24" s="45">
        <v>2</v>
      </c>
      <c r="CM24" s="45">
        <v>2</v>
      </c>
      <c r="CN24" s="45">
        <v>2</v>
      </c>
      <c r="CO24" s="45">
        <v>2</v>
      </c>
      <c r="CP24" s="45">
        <v>2</v>
      </c>
      <c r="CQ24" s="45">
        <v>2</v>
      </c>
      <c r="CR24" s="45">
        <v>2</v>
      </c>
      <c r="CS24" s="45">
        <v>2</v>
      </c>
      <c r="CT24" s="45">
        <v>2</v>
      </c>
      <c r="CU24" s="45"/>
      <c r="CV24" s="45"/>
      <c r="CW24" s="45"/>
      <c r="CX24" s="45">
        <v>2</v>
      </c>
      <c r="CY24" s="43">
        <f t="shared" si="14"/>
        <v>38</v>
      </c>
      <c r="CZ24" s="42">
        <f t="shared" si="15"/>
        <v>1</v>
      </c>
      <c r="DA24" s="43">
        <f t="shared" si="16"/>
        <v>0</v>
      </c>
      <c r="DB24" s="42">
        <f t="shared" si="17"/>
        <v>0</v>
      </c>
      <c r="DC24" s="43">
        <f t="shared" si="12"/>
        <v>0</v>
      </c>
      <c r="DD24" s="42">
        <f t="shared" si="13"/>
        <v>0</v>
      </c>
      <c r="DE24" s="43">
        <f t="shared" si="11"/>
        <v>0</v>
      </c>
      <c r="DF24" s="42">
        <f t="shared" si="8"/>
        <v>0</v>
      </c>
      <c r="DG24" s="52">
        <f t="shared" si="18"/>
        <v>2</v>
      </c>
      <c r="DH24" s="43" t="str">
        <f t="shared" si="9"/>
        <v>Đạt mục tiêu</v>
      </c>
      <c r="DI24" s="39"/>
    </row>
    <row r="25" spans="1:113" s="38" customFormat="1" ht="72" hidden="1" customHeight="1" x14ac:dyDescent="0.25">
      <c r="A25" s="268">
        <v>7</v>
      </c>
      <c r="B25" s="268"/>
      <c r="C25" s="310" t="s">
        <v>964</v>
      </c>
      <c r="D25" s="310" t="s">
        <v>34</v>
      </c>
      <c r="E25" s="310" t="s">
        <v>963</v>
      </c>
      <c r="F25" s="310" t="s">
        <v>34</v>
      </c>
      <c r="G25" s="310" t="s">
        <v>963</v>
      </c>
      <c r="H25" s="329" t="s">
        <v>962</v>
      </c>
      <c r="I25" s="327"/>
      <c r="J25" s="329" t="s">
        <v>47</v>
      </c>
      <c r="K25" s="329" t="s">
        <v>157</v>
      </c>
      <c r="L25" s="310" t="s">
        <v>681</v>
      </c>
      <c r="M25" s="341" t="s">
        <v>37</v>
      </c>
      <c r="N25" s="51" t="s">
        <v>24</v>
      </c>
      <c r="O25" s="50"/>
      <c r="P25" s="329"/>
      <c r="Q25" s="329"/>
      <c r="R25" s="329"/>
      <c r="S25" s="341"/>
      <c r="T25" s="341" t="s">
        <v>24</v>
      </c>
      <c r="U25" s="341"/>
      <c r="V25" s="341"/>
      <c r="W25" s="341"/>
      <c r="X25" s="329"/>
      <c r="Y25" s="329"/>
      <c r="Z25" s="329"/>
      <c r="AA25" s="47">
        <f t="shared" si="0"/>
        <v>1</v>
      </c>
      <c r="AB25" s="329"/>
      <c r="AC25" s="341"/>
      <c r="AD25" s="329"/>
      <c r="AE25" s="329"/>
      <c r="AF25" s="329"/>
      <c r="AG25" s="329"/>
      <c r="AH25" s="329"/>
      <c r="AI25" s="329"/>
      <c r="AJ25" s="329"/>
      <c r="AK25" s="329"/>
      <c r="AL25" s="329"/>
      <c r="AM25" s="329"/>
      <c r="AN25" s="329"/>
      <c r="AO25" s="329"/>
      <c r="AP25" s="329" t="s">
        <v>56</v>
      </c>
      <c r="AQ25" s="329"/>
      <c r="AR25" s="329"/>
      <c r="AS25" s="329"/>
      <c r="AT25" s="329" t="s">
        <v>56</v>
      </c>
      <c r="AU25" s="329"/>
      <c r="AV25" s="329"/>
      <c r="AW25" s="329"/>
      <c r="AX25" s="329"/>
      <c r="AY25" s="39"/>
      <c r="AZ25" s="39"/>
      <c r="BA25" s="39"/>
      <c r="BB25" s="39"/>
      <c r="BC25" s="329"/>
      <c r="BD25" s="329"/>
      <c r="BE25" s="329"/>
      <c r="BF25" s="329"/>
      <c r="BG25" s="329"/>
      <c r="BH25" s="329"/>
      <c r="BI25" s="329"/>
      <c r="BJ25" s="45">
        <v>2</v>
      </c>
      <c r="BK25" s="45">
        <v>2</v>
      </c>
      <c r="BL25" s="45">
        <v>2</v>
      </c>
      <c r="BM25" s="45">
        <v>2</v>
      </c>
      <c r="BN25" s="45">
        <v>2</v>
      </c>
      <c r="BO25" s="45">
        <v>2</v>
      </c>
      <c r="BP25" s="45">
        <v>2</v>
      </c>
      <c r="BQ25" s="45">
        <v>2</v>
      </c>
      <c r="BR25" s="45">
        <v>2</v>
      </c>
      <c r="BS25" s="45">
        <v>2</v>
      </c>
      <c r="BT25" s="45">
        <v>2</v>
      </c>
      <c r="BU25" s="45">
        <v>2</v>
      </c>
      <c r="BV25" s="45">
        <v>2</v>
      </c>
      <c r="BW25" s="45">
        <v>2</v>
      </c>
      <c r="BX25" s="45">
        <v>2</v>
      </c>
      <c r="BY25" s="45">
        <v>2</v>
      </c>
      <c r="BZ25" s="45">
        <v>2</v>
      </c>
      <c r="CA25" s="45">
        <v>2</v>
      </c>
      <c r="CB25" s="45">
        <v>2</v>
      </c>
      <c r="CC25" s="45">
        <v>2</v>
      </c>
      <c r="CD25" s="45">
        <v>2</v>
      </c>
      <c r="CE25" s="45">
        <v>2</v>
      </c>
      <c r="CF25" s="45">
        <v>2</v>
      </c>
      <c r="CG25" s="45">
        <v>2</v>
      </c>
      <c r="CH25" s="45">
        <v>2</v>
      </c>
      <c r="CI25" s="45">
        <v>2</v>
      </c>
      <c r="CJ25" s="45">
        <v>2</v>
      </c>
      <c r="CK25" s="45">
        <v>2</v>
      </c>
      <c r="CL25" s="45">
        <v>2</v>
      </c>
      <c r="CM25" s="45">
        <v>2</v>
      </c>
      <c r="CN25" s="45">
        <v>2</v>
      </c>
      <c r="CO25" s="45">
        <v>2</v>
      </c>
      <c r="CP25" s="45">
        <v>2</v>
      </c>
      <c r="CQ25" s="45">
        <v>2</v>
      </c>
      <c r="CR25" s="45">
        <v>2</v>
      </c>
      <c r="CS25" s="45">
        <v>2</v>
      </c>
      <c r="CT25" s="45">
        <v>2</v>
      </c>
      <c r="CU25" s="45"/>
      <c r="CV25" s="45"/>
      <c r="CW25" s="45"/>
      <c r="CX25" s="45">
        <v>2</v>
      </c>
      <c r="CY25" s="43">
        <f t="shared" si="14"/>
        <v>38</v>
      </c>
      <c r="CZ25" s="42">
        <f t="shared" si="15"/>
        <v>1</v>
      </c>
      <c r="DA25" s="43">
        <f t="shared" si="16"/>
        <v>0</v>
      </c>
      <c r="DB25" s="42">
        <f t="shared" si="17"/>
        <v>0</v>
      </c>
      <c r="DC25" s="43">
        <f t="shared" si="12"/>
        <v>0</v>
      </c>
      <c r="DD25" s="42">
        <f t="shared" si="13"/>
        <v>0</v>
      </c>
      <c r="DE25" s="43">
        <f t="shared" si="11"/>
        <v>0</v>
      </c>
      <c r="DF25" s="42">
        <f t="shared" si="8"/>
        <v>0</v>
      </c>
      <c r="DG25" s="52">
        <f t="shared" si="18"/>
        <v>2</v>
      </c>
      <c r="DH25" s="43" t="str">
        <f t="shared" si="9"/>
        <v>Đạt mục tiêu</v>
      </c>
      <c r="DI25" s="39"/>
    </row>
    <row r="26" spans="1:113" s="38" customFormat="1" ht="68.25" hidden="1" customHeight="1" x14ac:dyDescent="0.25">
      <c r="A26" s="268">
        <v>8</v>
      </c>
      <c r="B26" s="268"/>
      <c r="C26" s="324" t="s">
        <v>961</v>
      </c>
      <c r="D26" s="324" t="s">
        <v>35</v>
      </c>
      <c r="E26" s="324" t="s">
        <v>960</v>
      </c>
      <c r="F26" s="324" t="s">
        <v>35</v>
      </c>
      <c r="G26" s="324" t="s">
        <v>960</v>
      </c>
      <c r="H26" s="326" t="s">
        <v>960</v>
      </c>
      <c r="I26" s="327">
        <v>1</v>
      </c>
      <c r="J26" s="329" t="s">
        <v>47</v>
      </c>
      <c r="K26" s="329" t="s">
        <v>157</v>
      </c>
      <c r="L26" s="310" t="s">
        <v>681</v>
      </c>
      <c r="M26" s="341" t="s">
        <v>37</v>
      </c>
      <c r="N26" s="51" t="s">
        <v>24</v>
      </c>
      <c r="O26" s="50">
        <v>1</v>
      </c>
      <c r="P26" s="329"/>
      <c r="Q26" s="329"/>
      <c r="R26" s="329"/>
      <c r="S26" s="341"/>
      <c r="T26" s="341" t="s">
        <v>24</v>
      </c>
      <c r="U26" s="341"/>
      <c r="V26" s="341"/>
      <c r="W26" s="341"/>
      <c r="X26" s="329"/>
      <c r="Y26" s="329"/>
      <c r="Z26" s="329"/>
      <c r="AA26" s="47">
        <f t="shared" si="0"/>
        <v>1</v>
      </c>
      <c r="AB26" s="329"/>
      <c r="AC26" s="341"/>
      <c r="AD26" s="329"/>
      <c r="AE26" s="329"/>
      <c r="AF26" s="329"/>
      <c r="AG26" s="329"/>
      <c r="AH26" s="329"/>
      <c r="AI26" s="329"/>
      <c r="AJ26" s="329"/>
      <c r="AK26" s="329"/>
      <c r="AL26" s="329"/>
      <c r="AM26" s="329"/>
      <c r="AN26" s="329"/>
      <c r="AO26" s="329"/>
      <c r="AP26" s="329"/>
      <c r="AQ26" s="329" t="s">
        <v>46</v>
      </c>
      <c r="AR26" s="329"/>
      <c r="AS26" s="329"/>
      <c r="AT26" s="329"/>
      <c r="AU26" s="329"/>
      <c r="AV26" s="329"/>
      <c r="AW26" s="329"/>
      <c r="AX26" s="329"/>
      <c r="AY26" s="39"/>
      <c r="AZ26" s="39"/>
      <c r="BA26" s="39"/>
      <c r="BB26" s="39"/>
      <c r="BC26" s="329"/>
      <c r="BD26" s="329"/>
      <c r="BE26" s="329"/>
      <c r="BF26" s="329"/>
      <c r="BG26" s="329"/>
      <c r="BH26" s="329"/>
      <c r="BI26" s="329"/>
      <c r="BJ26" s="45">
        <v>2</v>
      </c>
      <c r="BK26" s="45">
        <v>2</v>
      </c>
      <c r="BL26" s="45">
        <v>2</v>
      </c>
      <c r="BM26" s="45">
        <v>2</v>
      </c>
      <c r="BN26" s="45">
        <v>2</v>
      </c>
      <c r="BO26" s="45">
        <v>2</v>
      </c>
      <c r="BP26" s="45">
        <v>2</v>
      </c>
      <c r="BQ26" s="45">
        <v>2</v>
      </c>
      <c r="BR26" s="45">
        <v>2</v>
      </c>
      <c r="BS26" s="45">
        <v>2</v>
      </c>
      <c r="BT26" s="45">
        <v>2</v>
      </c>
      <c r="BU26" s="45">
        <v>2</v>
      </c>
      <c r="BV26" s="45">
        <v>2</v>
      </c>
      <c r="BW26" s="45">
        <v>2</v>
      </c>
      <c r="BX26" s="45">
        <v>2</v>
      </c>
      <c r="BY26" s="45">
        <v>2</v>
      </c>
      <c r="BZ26" s="45">
        <v>2</v>
      </c>
      <c r="CA26" s="45">
        <v>2</v>
      </c>
      <c r="CB26" s="45">
        <v>2</v>
      </c>
      <c r="CC26" s="45">
        <v>2</v>
      </c>
      <c r="CD26" s="45">
        <v>2</v>
      </c>
      <c r="CE26" s="45">
        <v>2</v>
      </c>
      <c r="CF26" s="45">
        <v>2</v>
      </c>
      <c r="CG26" s="45">
        <v>2</v>
      </c>
      <c r="CH26" s="45">
        <v>2</v>
      </c>
      <c r="CI26" s="45">
        <v>2</v>
      </c>
      <c r="CJ26" s="45">
        <v>2</v>
      </c>
      <c r="CK26" s="45">
        <v>2</v>
      </c>
      <c r="CL26" s="45">
        <v>2</v>
      </c>
      <c r="CM26" s="45">
        <v>2</v>
      </c>
      <c r="CN26" s="45">
        <v>2</v>
      </c>
      <c r="CO26" s="45">
        <v>2</v>
      </c>
      <c r="CP26" s="45">
        <v>2</v>
      </c>
      <c r="CQ26" s="45">
        <v>2</v>
      </c>
      <c r="CR26" s="45">
        <v>2</v>
      </c>
      <c r="CS26" s="45">
        <v>2</v>
      </c>
      <c r="CT26" s="45">
        <v>2</v>
      </c>
      <c r="CU26" s="45"/>
      <c r="CV26" s="45"/>
      <c r="CW26" s="45"/>
      <c r="CX26" s="45">
        <v>2</v>
      </c>
      <c r="CY26" s="43">
        <f t="shared" si="14"/>
        <v>38</v>
      </c>
      <c r="CZ26" s="42">
        <f t="shared" si="15"/>
        <v>1</v>
      </c>
      <c r="DA26" s="43">
        <f t="shared" si="16"/>
        <v>0</v>
      </c>
      <c r="DB26" s="42">
        <f t="shared" si="17"/>
        <v>0</v>
      </c>
      <c r="DC26" s="43">
        <f t="shared" si="12"/>
        <v>0</v>
      </c>
      <c r="DD26" s="42">
        <f t="shared" si="13"/>
        <v>0</v>
      </c>
      <c r="DE26" s="43">
        <f t="shared" si="11"/>
        <v>0</v>
      </c>
      <c r="DF26" s="42">
        <f t="shared" si="8"/>
        <v>0</v>
      </c>
      <c r="DG26" s="52">
        <f t="shared" si="18"/>
        <v>2</v>
      </c>
      <c r="DH26" s="43" t="str">
        <f t="shared" si="9"/>
        <v>Đạt mục tiêu</v>
      </c>
      <c r="DI26" s="39"/>
    </row>
    <row r="27" spans="1:113" s="38" customFormat="1" ht="80.25" hidden="1" customHeight="1" x14ac:dyDescent="0.25">
      <c r="A27" s="268">
        <v>9</v>
      </c>
      <c r="B27" s="268"/>
      <c r="C27" s="310" t="s">
        <v>959</v>
      </c>
      <c r="D27" s="310" t="s">
        <v>35</v>
      </c>
      <c r="E27" s="310" t="s">
        <v>958</v>
      </c>
      <c r="F27" s="310" t="s">
        <v>223</v>
      </c>
      <c r="G27" s="310" t="s">
        <v>958</v>
      </c>
      <c r="H27" s="212" t="s">
        <v>957</v>
      </c>
      <c r="I27" s="327">
        <v>1</v>
      </c>
      <c r="J27" s="329" t="s">
        <v>66</v>
      </c>
      <c r="K27" s="329" t="s">
        <v>27</v>
      </c>
      <c r="L27" s="310" t="s">
        <v>681</v>
      </c>
      <c r="M27" s="341" t="s">
        <v>37</v>
      </c>
      <c r="N27" s="51" t="s">
        <v>24</v>
      </c>
      <c r="O27" s="50">
        <v>1</v>
      </c>
      <c r="P27" s="329"/>
      <c r="Q27" s="329"/>
      <c r="R27" s="329"/>
      <c r="S27" s="341"/>
      <c r="T27" s="341"/>
      <c r="U27" s="341" t="s">
        <v>24</v>
      </c>
      <c r="V27" s="341"/>
      <c r="W27" s="341"/>
      <c r="X27" s="329"/>
      <c r="Y27" s="329"/>
      <c r="Z27" s="329"/>
      <c r="AA27" s="47">
        <f t="shared" si="0"/>
        <v>1</v>
      </c>
      <c r="AB27" s="329"/>
      <c r="AC27" s="341"/>
      <c r="AD27" s="329"/>
      <c r="AE27" s="329"/>
      <c r="AF27" s="329"/>
      <c r="AG27" s="329"/>
      <c r="AH27" s="329"/>
      <c r="AI27" s="329"/>
      <c r="AJ27" s="329"/>
      <c r="AK27" s="329"/>
      <c r="AL27" s="329"/>
      <c r="AM27" s="329"/>
      <c r="AN27" s="329"/>
      <c r="AO27" s="329"/>
      <c r="AP27" s="329"/>
      <c r="AQ27" s="329"/>
      <c r="AR27" s="329"/>
      <c r="AS27" s="329"/>
      <c r="AT27" s="329"/>
      <c r="AU27" s="329"/>
      <c r="AV27" s="329" t="s">
        <v>56</v>
      </c>
      <c r="AW27" s="329"/>
      <c r="AX27" s="329"/>
      <c r="AY27" s="39"/>
      <c r="AZ27" s="39"/>
      <c r="BA27" s="39"/>
      <c r="BB27" s="39"/>
      <c r="BC27" s="329"/>
      <c r="BD27" s="329"/>
      <c r="BE27" s="329"/>
      <c r="BF27" s="329"/>
      <c r="BG27" s="329"/>
      <c r="BH27" s="329"/>
      <c r="BI27" s="329"/>
      <c r="BJ27" s="45">
        <v>2</v>
      </c>
      <c r="BK27" s="45">
        <v>2</v>
      </c>
      <c r="BL27" s="45">
        <v>2</v>
      </c>
      <c r="BM27" s="45">
        <v>2</v>
      </c>
      <c r="BN27" s="45">
        <v>2</v>
      </c>
      <c r="BO27" s="45">
        <v>2</v>
      </c>
      <c r="BP27" s="45">
        <v>2</v>
      </c>
      <c r="BQ27" s="45">
        <v>2</v>
      </c>
      <c r="BR27" s="45">
        <v>2</v>
      </c>
      <c r="BS27" s="45">
        <v>2</v>
      </c>
      <c r="BT27" s="45">
        <v>2</v>
      </c>
      <c r="BU27" s="45">
        <v>2</v>
      </c>
      <c r="BV27" s="45">
        <v>2</v>
      </c>
      <c r="BW27" s="45">
        <v>2</v>
      </c>
      <c r="BX27" s="45">
        <v>2</v>
      </c>
      <c r="BY27" s="45">
        <v>2</v>
      </c>
      <c r="BZ27" s="45">
        <v>2</v>
      </c>
      <c r="CA27" s="45">
        <v>2</v>
      </c>
      <c r="CB27" s="45">
        <v>2</v>
      </c>
      <c r="CC27" s="45">
        <v>2</v>
      </c>
      <c r="CD27" s="45">
        <v>2</v>
      </c>
      <c r="CE27" s="45">
        <v>2</v>
      </c>
      <c r="CF27" s="45">
        <v>2</v>
      </c>
      <c r="CG27" s="45">
        <v>2</v>
      </c>
      <c r="CH27" s="45">
        <v>2</v>
      </c>
      <c r="CI27" s="45">
        <v>2</v>
      </c>
      <c r="CJ27" s="45">
        <v>2</v>
      </c>
      <c r="CK27" s="45">
        <v>2</v>
      </c>
      <c r="CL27" s="45">
        <v>2</v>
      </c>
      <c r="CM27" s="45">
        <v>2</v>
      </c>
      <c r="CN27" s="45">
        <v>2</v>
      </c>
      <c r="CO27" s="45">
        <v>2</v>
      </c>
      <c r="CP27" s="45">
        <v>2</v>
      </c>
      <c r="CQ27" s="45">
        <v>2</v>
      </c>
      <c r="CR27" s="45">
        <v>2</v>
      </c>
      <c r="CS27" s="45">
        <v>2</v>
      </c>
      <c r="CT27" s="45">
        <v>2</v>
      </c>
      <c r="CU27" s="45"/>
      <c r="CV27" s="45"/>
      <c r="CW27" s="45"/>
      <c r="CX27" s="45">
        <v>2</v>
      </c>
      <c r="CY27" s="43">
        <f t="shared" si="14"/>
        <v>38</v>
      </c>
      <c r="CZ27" s="42">
        <f t="shared" si="15"/>
        <v>1</v>
      </c>
      <c r="DA27" s="43">
        <f t="shared" si="16"/>
        <v>0</v>
      </c>
      <c r="DB27" s="42">
        <f t="shared" si="17"/>
        <v>0</v>
      </c>
      <c r="DC27" s="43">
        <f t="shared" si="12"/>
        <v>0</v>
      </c>
      <c r="DD27" s="42">
        <f t="shared" si="13"/>
        <v>0</v>
      </c>
      <c r="DE27" s="43">
        <f t="shared" si="11"/>
        <v>0</v>
      </c>
      <c r="DF27" s="42">
        <f t="shared" si="8"/>
        <v>0</v>
      </c>
      <c r="DG27" s="52">
        <f t="shared" si="18"/>
        <v>2</v>
      </c>
      <c r="DH27" s="43" t="str">
        <f t="shared" si="9"/>
        <v>Đạt mục tiêu</v>
      </c>
      <c r="DI27" s="39"/>
    </row>
    <row r="28" spans="1:113" s="38" customFormat="1" ht="104.25" hidden="1" customHeight="1" x14ac:dyDescent="0.25">
      <c r="A28" s="268">
        <v>10</v>
      </c>
      <c r="B28" s="268"/>
      <c r="C28" s="353" t="s">
        <v>956</v>
      </c>
      <c r="D28" s="353" t="s">
        <v>35</v>
      </c>
      <c r="E28" s="353" t="s">
        <v>955</v>
      </c>
      <c r="F28" s="353" t="s">
        <v>243</v>
      </c>
      <c r="G28" s="353" t="s">
        <v>955</v>
      </c>
      <c r="H28" s="94" t="s">
        <v>954</v>
      </c>
      <c r="I28" s="327"/>
      <c r="J28" s="329" t="s">
        <v>43</v>
      </c>
      <c r="K28" s="329" t="s">
        <v>157</v>
      </c>
      <c r="L28" s="310" t="s">
        <v>681</v>
      </c>
      <c r="M28" s="341" t="s">
        <v>37</v>
      </c>
      <c r="N28" s="51" t="s">
        <v>24</v>
      </c>
      <c r="O28" s="50"/>
      <c r="P28" s="329"/>
      <c r="Q28" s="329"/>
      <c r="R28" s="329"/>
      <c r="S28" s="341" t="s">
        <v>24</v>
      </c>
      <c r="T28" s="341"/>
      <c r="U28" s="341"/>
      <c r="V28" s="341"/>
      <c r="W28" s="341"/>
      <c r="X28" s="329"/>
      <c r="Y28" s="329"/>
      <c r="Z28" s="329"/>
      <c r="AA28" s="47">
        <f t="shared" si="0"/>
        <v>1</v>
      </c>
      <c r="AB28" s="329"/>
      <c r="AC28" s="341"/>
      <c r="AD28" s="329"/>
      <c r="AE28" s="329"/>
      <c r="AF28" s="329"/>
      <c r="AG28" s="329"/>
      <c r="AH28" s="329"/>
      <c r="AI28" s="329"/>
      <c r="AJ28" s="329"/>
      <c r="AK28" s="329"/>
      <c r="AL28" s="329"/>
      <c r="AM28" s="329"/>
      <c r="AN28" s="329"/>
      <c r="AO28" s="329" t="s">
        <v>56</v>
      </c>
      <c r="AP28" s="329"/>
      <c r="AQ28" s="329"/>
      <c r="AR28" s="329"/>
      <c r="AS28" s="329"/>
      <c r="AT28" s="329" t="s">
        <v>56</v>
      </c>
      <c r="AU28" s="329"/>
      <c r="AV28" s="329"/>
      <c r="AW28" s="329"/>
      <c r="AX28" s="329"/>
      <c r="AY28" s="39"/>
      <c r="AZ28" s="39"/>
      <c r="BA28" s="39"/>
      <c r="BB28" s="39"/>
      <c r="BC28" s="329"/>
      <c r="BD28" s="329"/>
      <c r="BE28" s="329"/>
      <c r="BF28" s="329"/>
      <c r="BG28" s="329"/>
      <c r="BH28" s="329"/>
      <c r="BI28" s="329"/>
      <c r="BJ28" s="45">
        <v>2</v>
      </c>
      <c r="BK28" s="45">
        <v>1</v>
      </c>
      <c r="BL28" s="45">
        <v>2</v>
      </c>
      <c r="BM28" s="45">
        <v>2</v>
      </c>
      <c r="BN28" s="45">
        <v>2</v>
      </c>
      <c r="BO28" s="45">
        <v>2</v>
      </c>
      <c r="BP28" s="45">
        <v>2</v>
      </c>
      <c r="BQ28" s="45">
        <v>2</v>
      </c>
      <c r="BR28" s="45">
        <v>2</v>
      </c>
      <c r="BS28" s="45">
        <v>2</v>
      </c>
      <c r="BT28" s="45">
        <v>1</v>
      </c>
      <c r="BU28" s="45">
        <v>2</v>
      </c>
      <c r="BV28" s="45">
        <v>2</v>
      </c>
      <c r="BW28" s="45">
        <v>2</v>
      </c>
      <c r="BX28" s="45">
        <v>2</v>
      </c>
      <c r="BY28" s="45">
        <v>2</v>
      </c>
      <c r="BZ28" s="45">
        <v>1</v>
      </c>
      <c r="CA28" s="45">
        <v>2</v>
      </c>
      <c r="CB28" s="45">
        <v>1</v>
      </c>
      <c r="CC28" s="45">
        <v>2</v>
      </c>
      <c r="CD28" s="45">
        <v>2</v>
      </c>
      <c r="CE28" s="45">
        <v>2</v>
      </c>
      <c r="CF28" s="45">
        <v>1</v>
      </c>
      <c r="CG28" s="45">
        <v>2</v>
      </c>
      <c r="CH28" s="45">
        <v>2</v>
      </c>
      <c r="CI28" s="45">
        <v>2</v>
      </c>
      <c r="CJ28" s="45">
        <v>2</v>
      </c>
      <c r="CK28" s="45">
        <v>1</v>
      </c>
      <c r="CL28" s="45">
        <v>2</v>
      </c>
      <c r="CM28" s="45">
        <v>2</v>
      </c>
      <c r="CN28" s="45">
        <v>1</v>
      </c>
      <c r="CO28" s="45">
        <v>2</v>
      </c>
      <c r="CP28" s="45">
        <v>2</v>
      </c>
      <c r="CQ28" s="45">
        <v>1</v>
      </c>
      <c r="CR28" s="45">
        <v>2</v>
      </c>
      <c r="CS28" s="45">
        <v>2</v>
      </c>
      <c r="CT28" s="45">
        <v>2</v>
      </c>
      <c r="CU28" s="45">
        <v>2</v>
      </c>
      <c r="CV28" s="45">
        <v>2</v>
      </c>
      <c r="CW28" s="45">
        <v>1</v>
      </c>
      <c r="CX28" s="45">
        <v>2</v>
      </c>
      <c r="CY28" s="40">
        <f t="shared" si="14"/>
        <v>32</v>
      </c>
      <c r="CZ28" s="44">
        <f>CY28/33</f>
        <v>0.96969696969696972</v>
      </c>
      <c r="DA28" s="40">
        <f t="shared" si="16"/>
        <v>9</v>
      </c>
      <c r="DB28" s="44">
        <f>DA28/33</f>
        <v>0.27272727272727271</v>
      </c>
      <c r="DC28" s="40">
        <f t="shared" si="12"/>
        <v>0</v>
      </c>
      <c r="DD28" s="44">
        <f t="shared" si="13"/>
        <v>0</v>
      </c>
      <c r="DE28" s="43">
        <f t="shared" si="11"/>
        <v>0</v>
      </c>
      <c r="DF28" s="42">
        <f t="shared" si="8"/>
        <v>0</v>
      </c>
      <c r="DG28" s="41">
        <f t="shared" si="18"/>
        <v>1.7804878048780488</v>
      </c>
      <c r="DH28" s="40" t="str">
        <f t="shared" si="9"/>
        <v>Đạt mục tiêu</v>
      </c>
      <c r="DI28" s="39"/>
    </row>
    <row r="29" spans="1:113" ht="18" customHeight="1" x14ac:dyDescent="0.25">
      <c r="A29" s="267"/>
      <c r="B29" s="77"/>
      <c r="C29" s="387" t="s">
        <v>953</v>
      </c>
      <c r="D29" s="595"/>
      <c r="E29" s="387"/>
      <c r="F29" s="595"/>
      <c r="G29" s="596"/>
      <c r="H29" s="387"/>
      <c r="I29" s="385"/>
      <c r="J29" s="596"/>
      <c r="K29" s="385"/>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6"/>
      <c r="AL29" s="596"/>
      <c r="AM29" s="596"/>
      <c r="AN29" s="596"/>
      <c r="AO29" s="596"/>
      <c r="AP29" s="596"/>
      <c r="AQ29" s="596"/>
      <c r="AR29" s="596"/>
      <c r="AS29" s="596"/>
      <c r="AT29" s="596"/>
      <c r="AU29" s="596"/>
      <c r="AV29" s="596"/>
      <c r="AW29" s="596"/>
      <c r="AX29" s="596"/>
      <c r="AY29" s="385"/>
      <c r="AZ29" s="385"/>
      <c r="BA29" s="385"/>
      <c r="BB29" s="385"/>
      <c r="BC29" s="596"/>
      <c r="BD29" s="596"/>
      <c r="BE29" s="596"/>
      <c r="BF29" s="596"/>
      <c r="BG29" s="596"/>
      <c r="BH29" s="596"/>
      <c r="BI29" s="596"/>
      <c r="BJ29" s="596"/>
      <c r="BK29" s="596"/>
      <c r="BL29" s="596"/>
      <c r="BM29" s="596"/>
      <c r="BN29" s="596"/>
      <c r="BO29" s="596"/>
      <c r="BP29" s="596"/>
      <c r="BQ29" s="596"/>
      <c r="BR29" s="596"/>
      <c r="BS29" s="596"/>
      <c r="BT29" s="596"/>
      <c r="BU29" s="596"/>
      <c r="BV29" s="596"/>
      <c r="BW29" s="596"/>
      <c r="BX29" s="596"/>
      <c r="BY29" s="596"/>
      <c r="BZ29" s="596"/>
      <c r="CA29" s="596"/>
      <c r="CB29" s="596"/>
      <c r="CC29" s="596"/>
      <c r="CD29" s="596"/>
      <c r="CE29" s="596"/>
      <c r="CF29" s="596"/>
      <c r="CG29" s="596"/>
      <c r="CH29" s="596"/>
      <c r="CI29" s="596"/>
      <c r="CJ29" s="596"/>
      <c r="CK29" s="596"/>
      <c r="CL29" s="596"/>
      <c r="CM29" s="596"/>
      <c r="CN29" s="596"/>
      <c r="CO29" s="596"/>
      <c r="CP29" s="596"/>
      <c r="CQ29" s="596"/>
      <c r="CR29" s="596"/>
      <c r="CS29" s="596"/>
      <c r="CT29" s="596"/>
      <c r="CU29" s="596"/>
      <c r="CV29" s="596"/>
      <c r="CW29" s="596"/>
      <c r="CX29" s="596"/>
      <c r="CY29" s="596"/>
      <c r="CZ29" s="596"/>
      <c r="DA29" s="596"/>
      <c r="DB29" s="596"/>
      <c r="DC29" s="596"/>
      <c r="DD29" s="596"/>
      <c r="DE29" s="596"/>
      <c r="DF29" s="596"/>
      <c r="DG29" s="596"/>
      <c r="DH29" s="596"/>
      <c r="DI29" s="602"/>
    </row>
    <row r="30" spans="1:113" ht="102" hidden="1" customHeight="1" x14ac:dyDescent="0.25">
      <c r="A30" s="268">
        <v>11</v>
      </c>
      <c r="B30" s="268"/>
      <c r="C30" s="346" t="s">
        <v>952</v>
      </c>
      <c r="D30" s="346" t="s">
        <v>34</v>
      </c>
      <c r="E30" s="346" t="s">
        <v>952</v>
      </c>
      <c r="F30" s="346" t="s">
        <v>34</v>
      </c>
      <c r="G30" s="346" t="s">
        <v>952</v>
      </c>
      <c r="H30" s="346" t="s">
        <v>951</v>
      </c>
      <c r="I30" s="301"/>
      <c r="J30" s="318" t="s">
        <v>84</v>
      </c>
      <c r="K30" s="318" t="s">
        <v>157</v>
      </c>
      <c r="L30" s="346" t="s">
        <v>681</v>
      </c>
      <c r="M30" s="318" t="s">
        <v>37</v>
      </c>
      <c r="N30" s="342" t="s">
        <v>24</v>
      </c>
      <c r="O30" s="58"/>
      <c r="P30" s="345"/>
      <c r="Q30" s="345"/>
      <c r="R30" s="345"/>
      <c r="S30" s="345"/>
      <c r="T30" s="345"/>
      <c r="U30" s="345"/>
      <c r="V30" s="345" t="s">
        <v>24</v>
      </c>
      <c r="W30" s="345"/>
      <c r="X30" s="345"/>
      <c r="Y30" s="345"/>
      <c r="Z30" s="345"/>
      <c r="AA30" s="47">
        <f t="shared" ref="AA30:AA35" si="19">COUNTIF(P30:Z30,"x")</f>
        <v>1</v>
      </c>
      <c r="AB30" s="329"/>
      <c r="AC30" s="318"/>
      <c r="AD30" s="318"/>
      <c r="AE30" s="318"/>
      <c r="AF30" s="318"/>
      <c r="AG30" s="318"/>
      <c r="AH30" s="318"/>
      <c r="AI30" s="318"/>
      <c r="AJ30" s="318"/>
      <c r="AK30" s="318"/>
      <c r="AL30" s="318"/>
      <c r="AM30" s="318" t="s">
        <v>46</v>
      </c>
      <c r="AN30" s="318"/>
      <c r="AO30" s="318"/>
      <c r="AP30" s="318"/>
      <c r="AQ30" s="318"/>
      <c r="AR30" s="318"/>
      <c r="AS30" s="318"/>
      <c r="AT30" s="318"/>
      <c r="AU30" s="318"/>
      <c r="AV30" s="318"/>
      <c r="AW30" s="318" t="s">
        <v>56</v>
      </c>
      <c r="AX30" s="318"/>
      <c r="AY30" s="342"/>
      <c r="AZ30" s="472"/>
      <c r="BA30" s="342"/>
      <c r="BB30" s="472"/>
      <c r="BC30" s="318"/>
      <c r="BD30" s="318"/>
      <c r="BE30" s="318"/>
      <c r="BF30" s="318"/>
      <c r="BG30" s="318"/>
      <c r="BH30" s="318"/>
      <c r="BI30" s="318"/>
      <c r="BJ30" s="45">
        <v>2</v>
      </c>
      <c r="BK30" s="45">
        <v>2</v>
      </c>
      <c r="BL30" s="45">
        <v>2</v>
      </c>
      <c r="BM30" s="45">
        <v>2</v>
      </c>
      <c r="BN30" s="45">
        <v>2</v>
      </c>
      <c r="BO30" s="45">
        <v>2</v>
      </c>
      <c r="BP30" s="45">
        <v>2</v>
      </c>
      <c r="BQ30" s="45">
        <v>2</v>
      </c>
      <c r="BR30" s="45">
        <v>2</v>
      </c>
      <c r="BS30" s="45">
        <v>2</v>
      </c>
      <c r="BT30" s="45">
        <v>2</v>
      </c>
      <c r="BU30" s="45">
        <v>2</v>
      </c>
      <c r="BV30" s="45">
        <v>2</v>
      </c>
      <c r="BW30" s="45">
        <v>2</v>
      </c>
      <c r="BX30" s="45">
        <v>2</v>
      </c>
      <c r="BY30" s="45">
        <v>2</v>
      </c>
      <c r="BZ30" s="45">
        <v>2</v>
      </c>
      <c r="CA30" s="45">
        <v>2</v>
      </c>
      <c r="CB30" s="45">
        <v>2</v>
      </c>
      <c r="CC30" s="45">
        <v>2</v>
      </c>
      <c r="CD30" s="45">
        <v>2</v>
      </c>
      <c r="CE30" s="45">
        <v>2</v>
      </c>
      <c r="CF30" s="45">
        <v>2</v>
      </c>
      <c r="CG30" s="45">
        <v>2</v>
      </c>
      <c r="CH30" s="45">
        <v>2</v>
      </c>
      <c r="CI30" s="45">
        <v>2</v>
      </c>
      <c r="CJ30" s="45">
        <v>2</v>
      </c>
      <c r="CK30" s="45">
        <v>2</v>
      </c>
      <c r="CL30" s="45">
        <v>2</v>
      </c>
      <c r="CM30" s="45">
        <v>2</v>
      </c>
      <c r="CN30" s="45">
        <v>2</v>
      </c>
      <c r="CO30" s="45">
        <v>2</v>
      </c>
      <c r="CP30" s="45">
        <v>2</v>
      </c>
      <c r="CQ30" s="45">
        <v>2</v>
      </c>
      <c r="CR30" s="45">
        <v>2</v>
      </c>
      <c r="CS30" s="45">
        <v>2</v>
      </c>
      <c r="CT30" s="45">
        <v>2</v>
      </c>
      <c r="CU30" s="45"/>
      <c r="CV30" s="45"/>
      <c r="CW30" s="45"/>
      <c r="CX30" s="45">
        <v>2</v>
      </c>
      <c r="CY30" s="43">
        <f>COUNTIF($BJ30:$CX30,2)</f>
        <v>38</v>
      </c>
      <c r="CZ30" s="42">
        <f>CY30/COUNTA($BJ30:$CX30)</f>
        <v>1</v>
      </c>
      <c r="DA30" s="43">
        <f>COUNTIF($BJ30:$CX30,1)</f>
        <v>0</v>
      </c>
      <c r="DB30" s="42">
        <f t="shared" ref="DB30:DB35" si="20">DA30/COUNTA($BI30:$CX30)</f>
        <v>0</v>
      </c>
      <c r="DC30" s="43">
        <f t="shared" ref="DC30:DC35" si="21">COUNTIF($BI30:$CX30,0)</f>
        <v>0</v>
      </c>
      <c r="DD30" s="42">
        <f t="shared" ref="DD30:DD35" si="22">DC30/COUNTA($BI30:$CX30)</f>
        <v>0</v>
      </c>
      <c r="DE30" s="43">
        <f t="shared" ref="DE30:DE35" si="23">COUNTIF($BI30:$CX30,"KĐG")</f>
        <v>0</v>
      </c>
      <c r="DF30" s="42">
        <f t="shared" ref="DF30:DF35" si="24">DE30/COUNTA($BI30:$CX30)</f>
        <v>0</v>
      </c>
      <c r="DG30" s="52">
        <f t="shared" ref="DG30:DG35" si="25">(((CY30*2)+(DA30*1)+(DC30*0)))/COUNTA($BI30:$CX30)</f>
        <v>2</v>
      </c>
      <c r="DH30" s="43" t="str">
        <f t="shared" ref="DH30:DH35" si="26">IF(DG30&gt;=1.6,"Đạt mục tiêu",IF(DG30&gt;=1,"Cần cố gắng","Chưa đạt"))</f>
        <v>Đạt mục tiêu</v>
      </c>
      <c r="DI30" s="342"/>
    </row>
    <row r="31" spans="1:113" s="38" customFormat="1" ht="98.25" customHeight="1" x14ac:dyDescent="0.25">
      <c r="A31" s="267">
        <v>2</v>
      </c>
      <c r="B31" s="268"/>
      <c r="C31" s="317" t="s">
        <v>950</v>
      </c>
      <c r="D31" s="445" t="s">
        <v>35</v>
      </c>
      <c r="E31" s="317" t="s">
        <v>949</v>
      </c>
      <c r="F31" s="445" t="s">
        <v>34</v>
      </c>
      <c r="G31" s="310" t="s">
        <v>949</v>
      </c>
      <c r="H31" s="317" t="s">
        <v>948</v>
      </c>
      <c r="I31" s="528" t="s">
        <v>1123</v>
      </c>
      <c r="J31" s="259" t="s">
        <v>33</v>
      </c>
      <c r="K31" s="580" t="s">
        <v>157</v>
      </c>
      <c r="L31" s="405" t="s">
        <v>681</v>
      </c>
      <c r="M31" s="341" t="s">
        <v>37</v>
      </c>
      <c r="N31" s="51" t="s">
        <v>24</v>
      </c>
      <c r="O31" s="50"/>
      <c r="P31" s="329"/>
      <c r="Q31" s="329"/>
      <c r="R31" s="329" t="s">
        <v>24</v>
      </c>
      <c r="S31" s="341"/>
      <c r="T31" s="341"/>
      <c r="U31" s="341"/>
      <c r="V31" s="341"/>
      <c r="W31" s="341"/>
      <c r="X31" s="329"/>
      <c r="Y31" s="329"/>
      <c r="Z31" s="329"/>
      <c r="AA31" s="47">
        <f t="shared" si="19"/>
        <v>1</v>
      </c>
      <c r="AB31" s="329"/>
      <c r="AC31" s="341"/>
      <c r="AD31" s="329"/>
      <c r="AE31" s="329"/>
      <c r="AF31" s="329"/>
      <c r="AG31" s="329" t="s">
        <v>56</v>
      </c>
      <c r="AH31" s="329"/>
      <c r="AI31" s="329"/>
      <c r="AJ31" s="329"/>
      <c r="AK31" s="329"/>
      <c r="AL31" s="329"/>
      <c r="AM31" s="329"/>
      <c r="AN31" s="329"/>
      <c r="AO31" s="329"/>
      <c r="AP31" s="329"/>
      <c r="AQ31" s="329"/>
      <c r="AR31" s="329"/>
      <c r="AS31" s="329"/>
      <c r="AT31" s="329"/>
      <c r="AU31" s="329"/>
      <c r="AV31" s="329"/>
      <c r="AW31" s="329"/>
      <c r="AX31" s="329"/>
      <c r="AY31" s="580"/>
      <c r="AZ31" s="47" t="s">
        <v>23</v>
      </c>
      <c r="BA31" s="47"/>
      <c r="BB31" s="47"/>
      <c r="BC31" s="329"/>
      <c r="BD31" s="329"/>
      <c r="BE31" s="329"/>
      <c r="BF31" s="329"/>
      <c r="BG31" s="329"/>
      <c r="BH31" s="329"/>
      <c r="BI31" s="329"/>
      <c r="BJ31" s="45">
        <v>1</v>
      </c>
      <c r="BK31" s="45">
        <v>1</v>
      </c>
      <c r="BL31" s="45">
        <v>2</v>
      </c>
      <c r="BM31" s="45">
        <v>2</v>
      </c>
      <c r="BN31" s="45">
        <v>1</v>
      </c>
      <c r="BO31" s="45">
        <v>2</v>
      </c>
      <c r="BP31" s="45">
        <v>2</v>
      </c>
      <c r="BQ31" s="45">
        <v>2</v>
      </c>
      <c r="BR31" s="45">
        <v>1</v>
      </c>
      <c r="BS31" s="45">
        <v>2</v>
      </c>
      <c r="BT31" s="45">
        <v>1</v>
      </c>
      <c r="BU31" s="45">
        <v>1</v>
      </c>
      <c r="BV31" s="45">
        <v>2</v>
      </c>
      <c r="BW31" s="45">
        <v>1</v>
      </c>
      <c r="BX31" s="45">
        <v>2</v>
      </c>
      <c r="BY31" s="45">
        <v>2</v>
      </c>
      <c r="BZ31" s="45">
        <v>1</v>
      </c>
      <c r="CA31" s="45">
        <v>2</v>
      </c>
      <c r="CB31" s="45">
        <v>2</v>
      </c>
      <c r="CC31" s="45">
        <v>2</v>
      </c>
      <c r="CD31" s="45">
        <v>1</v>
      </c>
      <c r="CE31" s="45">
        <v>2</v>
      </c>
      <c r="CF31" s="45">
        <v>2</v>
      </c>
      <c r="CG31" s="45">
        <v>1</v>
      </c>
      <c r="CH31" s="45">
        <v>2</v>
      </c>
      <c r="CI31" s="45">
        <v>2</v>
      </c>
      <c r="CJ31" s="45">
        <v>2</v>
      </c>
      <c r="CK31" s="45">
        <v>2</v>
      </c>
      <c r="CL31" s="45">
        <v>2</v>
      </c>
      <c r="CM31" s="45">
        <v>2</v>
      </c>
      <c r="CN31" s="45">
        <v>1</v>
      </c>
      <c r="CO31" s="45">
        <v>2</v>
      </c>
      <c r="CP31" s="45">
        <v>2</v>
      </c>
      <c r="CQ31" s="45">
        <v>2</v>
      </c>
      <c r="CR31" s="45">
        <v>2</v>
      </c>
      <c r="CS31" s="45">
        <v>2</v>
      </c>
      <c r="CT31" s="45">
        <v>2</v>
      </c>
      <c r="CU31" s="45">
        <v>2</v>
      </c>
      <c r="CV31" s="45">
        <v>2</v>
      </c>
      <c r="CW31" s="45">
        <v>2</v>
      </c>
      <c r="CX31" s="45">
        <v>2</v>
      </c>
      <c r="CY31" s="43">
        <f>COUNTIF($BJ31:$CX31,2)</f>
        <v>30</v>
      </c>
      <c r="CZ31" s="42">
        <f>CY31/COUNTA($BJ31:$CX31)</f>
        <v>0.73170731707317072</v>
      </c>
      <c r="DA31" s="43">
        <f>COUNTIF($BJ31:$CX31,1)</f>
        <v>11</v>
      </c>
      <c r="DB31" s="42">
        <f t="shared" si="20"/>
        <v>0.26829268292682928</v>
      </c>
      <c r="DC31" s="43">
        <f t="shared" si="21"/>
        <v>0</v>
      </c>
      <c r="DD31" s="42">
        <f t="shared" si="22"/>
        <v>0</v>
      </c>
      <c r="DE31" s="43">
        <f t="shared" si="23"/>
        <v>0</v>
      </c>
      <c r="DF31" s="42">
        <f t="shared" si="24"/>
        <v>0</v>
      </c>
      <c r="DG31" s="52">
        <f t="shared" si="25"/>
        <v>1.7317073170731707</v>
      </c>
      <c r="DH31" s="43" t="str">
        <f t="shared" si="26"/>
        <v>Đạt mục tiêu</v>
      </c>
      <c r="DI31" s="47"/>
    </row>
    <row r="32" spans="1:113" s="38" customFormat="1" ht="59.25" hidden="1" customHeight="1" x14ac:dyDescent="0.25">
      <c r="A32" s="268">
        <v>13</v>
      </c>
      <c r="B32" s="268"/>
      <c r="C32" s="324" t="s">
        <v>947</v>
      </c>
      <c r="D32" s="324" t="s">
        <v>35</v>
      </c>
      <c r="E32" s="324" t="s">
        <v>946</v>
      </c>
      <c r="F32" s="324" t="s">
        <v>223</v>
      </c>
      <c r="G32" s="324" t="s">
        <v>946</v>
      </c>
      <c r="H32" s="326" t="s">
        <v>946</v>
      </c>
      <c r="I32" s="327">
        <v>1</v>
      </c>
      <c r="J32" s="329" t="s">
        <v>28</v>
      </c>
      <c r="K32" s="329" t="s">
        <v>157</v>
      </c>
      <c r="L32" s="310" t="s">
        <v>681</v>
      </c>
      <c r="M32" s="341" t="s">
        <v>37</v>
      </c>
      <c r="N32" s="51" t="s">
        <v>24</v>
      </c>
      <c r="O32" s="50">
        <v>1</v>
      </c>
      <c r="P32" s="329"/>
      <c r="Q32" s="329"/>
      <c r="R32" s="329" t="s">
        <v>24</v>
      </c>
      <c r="S32" s="341"/>
      <c r="T32" s="341"/>
      <c r="U32" s="341"/>
      <c r="V32" s="341"/>
      <c r="W32" s="341"/>
      <c r="X32" s="329"/>
      <c r="Y32" s="329"/>
      <c r="Z32" s="329"/>
      <c r="AA32" s="47">
        <f t="shared" si="19"/>
        <v>1</v>
      </c>
      <c r="AB32" s="329"/>
      <c r="AC32" s="341"/>
      <c r="AD32" s="329"/>
      <c r="AE32" s="329"/>
      <c r="AF32" s="329"/>
      <c r="AG32" s="329" t="s">
        <v>46</v>
      </c>
      <c r="AH32" s="329" t="s">
        <v>56</v>
      </c>
      <c r="AI32" s="329"/>
      <c r="AJ32" s="329"/>
      <c r="AK32" s="329"/>
      <c r="AL32" s="329"/>
      <c r="AM32" s="329"/>
      <c r="AN32" s="329"/>
      <c r="AO32" s="329"/>
      <c r="AP32" s="329"/>
      <c r="AQ32" s="329"/>
      <c r="AR32" s="329"/>
      <c r="AS32" s="329"/>
      <c r="AT32" s="329"/>
      <c r="AU32" s="329"/>
      <c r="AV32" s="329"/>
      <c r="AW32" s="329"/>
      <c r="AX32" s="329"/>
      <c r="AY32" s="39"/>
      <c r="AZ32" s="39"/>
      <c r="BA32" s="39"/>
      <c r="BB32" s="39"/>
      <c r="BC32" s="329"/>
      <c r="BD32" s="329"/>
      <c r="BE32" s="329"/>
      <c r="BF32" s="329"/>
      <c r="BG32" s="329"/>
      <c r="BH32" s="329"/>
      <c r="BI32" s="329"/>
      <c r="BJ32" s="45">
        <v>2</v>
      </c>
      <c r="BK32" s="45">
        <v>1</v>
      </c>
      <c r="BL32" s="45">
        <v>2</v>
      </c>
      <c r="BM32" s="45">
        <v>2</v>
      </c>
      <c r="BN32" s="45">
        <v>1</v>
      </c>
      <c r="BO32" s="45">
        <v>2</v>
      </c>
      <c r="BP32" s="45">
        <v>2</v>
      </c>
      <c r="BQ32" s="45">
        <v>2</v>
      </c>
      <c r="BR32" s="45">
        <v>2</v>
      </c>
      <c r="BS32" s="45">
        <v>2</v>
      </c>
      <c r="BT32" s="45">
        <v>1</v>
      </c>
      <c r="BU32" s="45">
        <v>2</v>
      </c>
      <c r="BV32" s="45">
        <v>2</v>
      </c>
      <c r="BW32" s="45">
        <v>1</v>
      </c>
      <c r="BX32" s="45">
        <v>2</v>
      </c>
      <c r="BY32" s="45">
        <v>2</v>
      </c>
      <c r="BZ32" s="45">
        <v>1</v>
      </c>
      <c r="CA32" s="45">
        <v>1</v>
      </c>
      <c r="CB32" s="45">
        <v>2</v>
      </c>
      <c r="CC32" s="45">
        <v>2</v>
      </c>
      <c r="CD32" s="45">
        <v>2</v>
      </c>
      <c r="CE32" s="45">
        <v>2</v>
      </c>
      <c r="CF32" s="45">
        <v>2</v>
      </c>
      <c r="CG32" s="45">
        <v>2</v>
      </c>
      <c r="CH32" s="45">
        <v>2</v>
      </c>
      <c r="CI32" s="45">
        <v>2</v>
      </c>
      <c r="CJ32" s="45">
        <v>1</v>
      </c>
      <c r="CK32" s="45">
        <v>2</v>
      </c>
      <c r="CL32" s="45">
        <v>2</v>
      </c>
      <c r="CM32" s="45">
        <v>2</v>
      </c>
      <c r="CN32" s="45">
        <v>1</v>
      </c>
      <c r="CO32" s="45">
        <v>2</v>
      </c>
      <c r="CP32" s="45">
        <v>2</v>
      </c>
      <c r="CQ32" s="45">
        <v>2</v>
      </c>
      <c r="CR32" s="45">
        <v>1</v>
      </c>
      <c r="CS32" s="45">
        <v>2</v>
      </c>
      <c r="CT32" s="45">
        <v>1</v>
      </c>
      <c r="CU32" s="45">
        <v>2</v>
      </c>
      <c r="CV32" s="45">
        <v>2</v>
      </c>
      <c r="CW32" s="45">
        <v>2</v>
      </c>
      <c r="CX32" s="45">
        <v>2</v>
      </c>
      <c r="CY32" s="43">
        <f>COUNTIF($BJ32:$CX32,2)</f>
        <v>31</v>
      </c>
      <c r="CZ32" s="42">
        <f>CY32/COUNTA($BJ32:$CX32)</f>
        <v>0.75609756097560976</v>
      </c>
      <c r="DA32" s="43">
        <f>COUNTIF($BJ32:$CX32,1)</f>
        <v>10</v>
      </c>
      <c r="DB32" s="42">
        <f t="shared" si="20"/>
        <v>0.24390243902439024</v>
      </c>
      <c r="DC32" s="43">
        <f t="shared" si="21"/>
        <v>0</v>
      </c>
      <c r="DD32" s="42">
        <f t="shared" si="22"/>
        <v>0</v>
      </c>
      <c r="DE32" s="43">
        <f t="shared" si="23"/>
        <v>0</v>
      </c>
      <c r="DF32" s="42">
        <f t="shared" si="24"/>
        <v>0</v>
      </c>
      <c r="DG32" s="52">
        <f t="shared" si="25"/>
        <v>1.7560975609756098</v>
      </c>
      <c r="DH32" s="43" t="str">
        <f t="shared" si="26"/>
        <v>Đạt mục tiêu</v>
      </c>
      <c r="DI32" s="39"/>
    </row>
    <row r="33" spans="1:113" s="38" customFormat="1" ht="60.75" hidden="1" customHeight="1" x14ac:dyDescent="0.25">
      <c r="A33" s="268">
        <v>14</v>
      </c>
      <c r="B33" s="268"/>
      <c r="C33" s="324" t="s">
        <v>945</v>
      </c>
      <c r="D33" s="324" t="s">
        <v>34</v>
      </c>
      <c r="E33" s="324" t="s">
        <v>944</v>
      </c>
      <c r="F33" s="324" t="s">
        <v>34</v>
      </c>
      <c r="G33" s="324" t="s">
        <v>944</v>
      </c>
      <c r="H33" s="326" t="s">
        <v>944</v>
      </c>
      <c r="I33" s="327">
        <v>1</v>
      </c>
      <c r="J33" s="329" t="s">
        <v>41</v>
      </c>
      <c r="K33" s="329" t="s">
        <v>157</v>
      </c>
      <c r="L33" s="310" t="s">
        <v>681</v>
      </c>
      <c r="M33" s="341" t="s">
        <v>37</v>
      </c>
      <c r="N33" s="51" t="s">
        <v>24</v>
      </c>
      <c r="O33" s="50">
        <v>1</v>
      </c>
      <c r="P33" s="329"/>
      <c r="Q33" s="329"/>
      <c r="R33" s="329"/>
      <c r="S33" s="341"/>
      <c r="T33" s="341"/>
      <c r="U33" s="341"/>
      <c r="V33" s="341"/>
      <c r="W33" s="341"/>
      <c r="X33" s="329"/>
      <c r="Y33" s="329" t="s">
        <v>24</v>
      </c>
      <c r="Z33" s="329"/>
      <c r="AA33" s="47">
        <f t="shared" si="19"/>
        <v>1</v>
      </c>
      <c r="AB33" s="329"/>
      <c r="AC33" s="341"/>
      <c r="AD33" s="329"/>
      <c r="AE33" s="329"/>
      <c r="AF33" s="329"/>
      <c r="AG33" s="329"/>
      <c r="AH33" s="329"/>
      <c r="AI33" s="329"/>
      <c r="AJ33" s="329"/>
      <c r="AK33" s="329"/>
      <c r="AL33" s="329"/>
      <c r="AM33" s="329"/>
      <c r="AN33" s="329"/>
      <c r="AO33" s="329"/>
      <c r="AP33" s="329"/>
      <c r="AQ33" s="329"/>
      <c r="AR33" s="329"/>
      <c r="AS33" s="329"/>
      <c r="AT33" s="329"/>
      <c r="AU33" s="329"/>
      <c r="AV33" s="329"/>
      <c r="AW33" s="329"/>
      <c r="AX33" s="329"/>
      <c r="AY33" s="39"/>
      <c r="AZ33" s="39"/>
      <c r="BA33" s="39"/>
      <c r="BB33" s="39"/>
      <c r="BC33" s="329"/>
      <c r="BD33" s="329"/>
      <c r="BE33" s="329"/>
      <c r="BF33" s="329"/>
      <c r="BG33" s="329" t="s">
        <v>56</v>
      </c>
      <c r="BH33" s="329"/>
      <c r="BI33" s="329"/>
      <c r="BJ33" s="45">
        <v>2</v>
      </c>
      <c r="BK33" s="45">
        <v>2</v>
      </c>
      <c r="BL33" s="45">
        <v>2</v>
      </c>
      <c r="BM33" s="45">
        <v>2</v>
      </c>
      <c r="BN33" s="45">
        <v>2</v>
      </c>
      <c r="BO33" s="45">
        <v>2</v>
      </c>
      <c r="BP33" s="45">
        <v>2</v>
      </c>
      <c r="BQ33" s="45">
        <v>2</v>
      </c>
      <c r="BR33" s="45">
        <v>2</v>
      </c>
      <c r="BS33" s="45">
        <v>2</v>
      </c>
      <c r="BT33" s="45">
        <v>2</v>
      </c>
      <c r="BU33" s="45">
        <v>2</v>
      </c>
      <c r="BV33" s="45">
        <v>2</v>
      </c>
      <c r="BW33" s="45">
        <v>2</v>
      </c>
      <c r="BX33" s="45">
        <v>2</v>
      </c>
      <c r="BY33" s="45">
        <v>2</v>
      </c>
      <c r="BZ33" s="45">
        <v>2</v>
      </c>
      <c r="CA33" s="45">
        <v>2</v>
      </c>
      <c r="CB33" s="45">
        <v>2</v>
      </c>
      <c r="CC33" s="45">
        <v>2</v>
      </c>
      <c r="CD33" s="45">
        <v>2</v>
      </c>
      <c r="CE33" s="45">
        <v>2</v>
      </c>
      <c r="CF33" s="45">
        <v>2</v>
      </c>
      <c r="CG33" s="45">
        <v>2</v>
      </c>
      <c r="CH33" s="45">
        <v>2</v>
      </c>
      <c r="CI33" s="45">
        <v>2</v>
      </c>
      <c r="CJ33" s="45">
        <v>2</v>
      </c>
      <c r="CK33" s="45">
        <v>2</v>
      </c>
      <c r="CL33" s="45">
        <v>2</v>
      </c>
      <c r="CM33" s="45">
        <v>2</v>
      </c>
      <c r="CN33" s="45">
        <v>2</v>
      </c>
      <c r="CO33" s="45">
        <v>2</v>
      </c>
      <c r="CP33" s="45">
        <v>2</v>
      </c>
      <c r="CQ33" s="45">
        <v>2</v>
      </c>
      <c r="CR33" s="45">
        <v>2</v>
      </c>
      <c r="CS33" s="45">
        <v>2</v>
      </c>
      <c r="CT33" s="45">
        <v>2</v>
      </c>
      <c r="CU33" s="45"/>
      <c r="CV33" s="45"/>
      <c r="CW33" s="45"/>
      <c r="CX33" s="45">
        <v>2</v>
      </c>
      <c r="CY33" s="43">
        <f>COUNTIF($BI33:$CX33,2)</f>
        <v>38</v>
      </c>
      <c r="CZ33" s="42">
        <f>CY33/COUNTA($BI33:$CX33)</f>
        <v>1</v>
      </c>
      <c r="DA33" s="43">
        <f>COUNTIF($BI33:$CX33,1)</f>
        <v>0</v>
      </c>
      <c r="DB33" s="42">
        <f t="shared" si="20"/>
        <v>0</v>
      </c>
      <c r="DC33" s="43">
        <f t="shared" si="21"/>
        <v>0</v>
      </c>
      <c r="DD33" s="42">
        <f t="shared" si="22"/>
        <v>0</v>
      </c>
      <c r="DE33" s="43">
        <f t="shared" si="23"/>
        <v>0</v>
      </c>
      <c r="DF33" s="42">
        <f t="shared" si="24"/>
        <v>0</v>
      </c>
      <c r="DG33" s="52">
        <f t="shared" si="25"/>
        <v>2</v>
      </c>
      <c r="DH33" s="43" t="str">
        <f t="shared" si="26"/>
        <v>Đạt mục tiêu</v>
      </c>
      <c r="DI33" s="39"/>
    </row>
    <row r="34" spans="1:113" s="38" customFormat="1" ht="64.5" customHeight="1" x14ac:dyDescent="0.25">
      <c r="A34" s="267">
        <v>3</v>
      </c>
      <c r="B34" s="268"/>
      <c r="C34" s="317" t="s">
        <v>943</v>
      </c>
      <c r="D34" s="445" t="s">
        <v>223</v>
      </c>
      <c r="E34" s="317" t="s">
        <v>942</v>
      </c>
      <c r="F34" s="445" t="s">
        <v>223</v>
      </c>
      <c r="G34" s="310" t="s">
        <v>942</v>
      </c>
      <c r="H34" s="330" t="s">
        <v>941</v>
      </c>
      <c r="I34" s="528" t="s">
        <v>1123</v>
      </c>
      <c r="J34" s="259" t="s">
        <v>33</v>
      </c>
      <c r="K34" s="580" t="s">
        <v>157</v>
      </c>
      <c r="L34" s="405" t="s">
        <v>681</v>
      </c>
      <c r="M34" s="341" t="s">
        <v>37</v>
      </c>
      <c r="N34" s="51" t="s">
        <v>24</v>
      </c>
      <c r="O34" s="50"/>
      <c r="P34" s="329"/>
      <c r="Q34" s="329"/>
      <c r="R34" s="329"/>
      <c r="S34" s="341"/>
      <c r="T34" s="341"/>
      <c r="U34" s="341"/>
      <c r="V34" s="341"/>
      <c r="W34" s="341"/>
      <c r="X34" s="329"/>
      <c r="Y34" s="329"/>
      <c r="Z34" s="329" t="s">
        <v>24</v>
      </c>
      <c r="AA34" s="47">
        <f t="shared" si="19"/>
        <v>1</v>
      </c>
      <c r="AB34" s="329"/>
      <c r="AC34" s="341"/>
      <c r="AD34" s="329"/>
      <c r="AE34" s="329"/>
      <c r="AF34" s="329"/>
      <c r="AG34" s="329"/>
      <c r="AH34" s="329"/>
      <c r="AI34" s="329"/>
      <c r="AJ34" s="329"/>
      <c r="AK34" s="329"/>
      <c r="AL34" s="329"/>
      <c r="AM34" s="329"/>
      <c r="AN34" s="329"/>
      <c r="AO34" s="329"/>
      <c r="AP34" s="329"/>
      <c r="AQ34" s="329"/>
      <c r="AR34" s="329"/>
      <c r="AS34" s="329"/>
      <c r="AT34" s="329"/>
      <c r="AU34" s="329"/>
      <c r="AV34" s="329"/>
      <c r="AW34" s="329"/>
      <c r="AX34" s="329"/>
      <c r="AY34" s="580"/>
      <c r="AZ34" s="438"/>
      <c r="BA34" s="47"/>
      <c r="BB34" s="47" t="s">
        <v>23</v>
      </c>
      <c r="BC34" s="329"/>
      <c r="BD34" s="329"/>
      <c r="BE34" s="329"/>
      <c r="BF34" s="329"/>
      <c r="BG34" s="329"/>
      <c r="BH34" s="329"/>
      <c r="BI34" s="329"/>
      <c r="BJ34" s="45">
        <v>2</v>
      </c>
      <c r="BK34" s="45">
        <v>2</v>
      </c>
      <c r="BL34" s="45">
        <v>2</v>
      </c>
      <c r="BM34" s="45">
        <v>2</v>
      </c>
      <c r="BN34" s="45">
        <v>2</v>
      </c>
      <c r="BO34" s="45">
        <v>2</v>
      </c>
      <c r="BP34" s="45">
        <v>2</v>
      </c>
      <c r="BQ34" s="45">
        <v>2</v>
      </c>
      <c r="BR34" s="45">
        <v>2</v>
      </c>
      <c r="BS34" s="45">
        <v>2</v>
      </c>
      <c r="BT34" s="45">
        <v>2</v>
      </c>
      <c r="BU34" s="45">
        <v>2</v>
      </c>
      <c r="BV34" s="45">
        <v>2</v>
      </c>
      <c r="BW34" s="45">
        <v>2</v>
      </c>
      <c r="BX34" s="45">
        <v>2</v>
      </c>
      <c r="BY34" s="45">
        <v>2</v>
      </c>
      <c r="BZ34" s="45">
        <v>2</v>
      </c>
      <c r="CA34" s="45">
        <v>2</v>
      </c>
      <c r="CB34" s="45">
        <v>2</v>
      </c>
      <c r="CC34" s="45">
        <v>2</v>
      </c>
      <c r="CD34" s="45">
        <v>2</v>
      </c>
      <c r="CE34" s="45">
        <v>2</v>
      </c>
      <c r="CF34" s="45">
        <v>2</v>
      </c>
      <c r="CG34" s="45">
        <v>2</v>
      </c>
      <c r="CH34" s="45">
        <v>2</v>
      </c>
      <c r="CI34" s="45">
        <v>2</v>
      </c>
      <c r="CJ34" s="45">
        <v>2</v>
      </c>
      <c r="CK34" s="45">
        <v>2</v>
      </c>
      <c r="CL34" s="45">
        <v>2</v>
      </c>
      <c r="CM34" s="45">
        <v>2</v>
      </c>
      <c r="CN34" s="45">
        <v>2</v>
      </c>
      <c r="CO34" s="45">
        <v>2</v>
      </c>
      <c r="CP34" s="45">
        <v>2</v>
      </c>
      <c r="CQ34" s="45">
        <v>2</v>
      </c>
      <c r="CR34" s="45">
        <v>2</v>
      </c>
      <c r="CS34" s="45">
        <v>2</v>
      </c>
      <c r="CT34" s="45">
        <v>2</v>
      </c>
      <c r="CU34" s="45"/>
      <c r="CV34" s="45"/>
      <c r="CW34" s="45"/>
      <c r="CX34" s="45">
        <v>2</v>
      </c>
      <c r="CY34" s="43">
        <f>COUNTIF($BI34:$CX34,2)</f>
        <v>38</v>
      </c>
      <c r="CZ34" s="42">
        <f>CY34/COUNTA($BI34:$CX34)</f>
        <v>1</v>
      </c>
      <c r="DA34" s="43">
        <f>COUNTIF($BI34:$CX34,1)</f>
        <v>0</v>
      </c>
      <c r="DB34" s="42">
        <f t="shared" si="20"/>
        <v>0</v>
      </c>
      <c r="DC34" s="43">
        <f t="shared" si="21"/>
        <v>0</v>
      </c>
      <c r="DD34" s="42">
        <f t="shared" si="22"/>
        <v>0</v>
      </c>
      <c r="DE34" s="43">
        <f t="shared" si="23"/>
        <v>0</v>
      </c>
      <c r="DF34" s="42">
        <f t="shared" si="24"/>
        <v>0</v>
      </c>
      <c r="DG34" s="52">
        <f t="shared" si="25"/>
        <v>2</v>
      </c>
      <c r="DH34" s="43" t="str">
        <f t="shared" si="26"/>
        <v>Đạt mục tiêu</v>
      </c>
      <c r="DI34" s="47"/>
    </row>
    <row r="35" spans="1:113" s="38" customFormat="1" ht="68.25" hidden="1" customHeight="1" x14ac:dyDescent="0.25">
      <c r="A35" s="268">
        <v>16</v>
      </c>
      <c r="B35" s="268"/>
      <c r="C35" s="324" t="s">
        <v>940</v>
      </c>
      <c r="D35" s="310" t="s">
        <v>34</v>
      </c>
      <c r="E35" s="324" t="s">
        <v>939</v>
      </c>
      <c r="F35" s="310" t="s">
        <v>34</v>
      </c>
      <c r="G35" s="324" t="s">
        <v>939</v>
      </c>
      <c r="H35" s="326" t="s">
        <v>938</v>
      </c>
      <c r="I35" s="327">
        <v>1</v>
      </c>
      <c r="J35" s="329" t="s">
        <v>49</v>
      </c>
      <c r="K35" s="329" t="s">
        <v>157</v>
      </c>
      <c r="L35" s="310" t="s">
        <v>681</v>
      </c>
      <c r="M35" s="341" t="s">
        <v>37</v>
      </c>
      <c r="N35" s="51" t="s">
        <v>24</v>
      </c>
      <c r="O35" s="50"/>
      <c r="P35" s="329"/>
      <c r="Q35" s="329"/>
      <c r="R35" s="329"/>
      <c r="S35" s="341"/>
      <c r="T35" s="341"/>
      <c r="U35" s="341"/>
      <c r="V35" s="341"/>
      <c r="W35" s="341"/>
      <c r="X35" s="329"/>
      <c r="Y35" s="329"/>
      <c r="Z35" s="329" t="s">
        <v>24</v>
      </c>
      <c r="AA35" s="47">
        <f t="shared" si="19"/>
        <v>1</v>
      </c>
      <c r="AB35" s="329"/>
      <c r="AC35" s="341"/>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9"/>
      <c r="AZ35" s="39"/>
      <c r="BA35" s="39"/>
      <c r="BB35" s="39"/>
      <c r="BC35" s="329"/>
      <c r="BD35" s="329"/>
      <c r="BE35" s="329"/>
      <c r="BF35" s="329"/>
      <c r="BG35" s="329"/>
      <c r="BH35" s="329"/>
      <c r="BI35" s="329"/>
      <c r="BJ35" s="45">
        <v>2</v>
      </c>
      <c r="BK35" s="45">
        <v>2</v>
      </c>
      <c r="BL35" s="45">
        <v>2</v>
      </c>
      <c r="BM35" s="45">
        <v>2</v>
      </c>
      <c r="BN35" s="45">
        <v>2</v>
      </c>
      <c r="BO35" s="45">
        <v>2</v>
      </c>
      <c r="BP35" s="45">
        <v>2</v>
      </c>
      <c r="BQ35" s="45">
        <v>2</v>
      </c>
      <c r="BR35" s="45">
        <v>2</v>
      </c>
      <c r="BS35" s="45">
        <v>2</v>
      </c>
      <c r="BT35" s="45">
        <v>2</v>
      </c>
      <c r="BU35" s="45">
        <v>2</v>
      </c>
      <c r="BV35" s="45">
        <v>2</v>
      </c>
      <c r="BW35" s="45">
        <v>2</v>
      </c>
      <c r="BX35" s="45">
        <v>2</v>
      </c>
      <c r="BY35" s="45">
        <v>2</v>
      </c>
      <c r="BZ35" s="45">
        <v>2</v>
      </c>
      <c r="CA35" s="45">
        <v>2</v>
      </c>
      <c r="CB35" s="45">
        <v>2</v>
      </c>
      <c r="CC35" s="45">
        <v>2</v>
      </c>
      <c r="CD35" s="45">
        <v>2</v>
      </c>
      <c r="CE35" s="45">
        <v>2</v>
      </c>
      <c r="CF35" s="45">
        <v>2</v>
      </c>
      <c r="CG35" s="45">
        <v>2</v>
      </c>
      <c r="CH35" s="45">
        <v>2</v>
      </c>
      <c r="CI35" s="45">
        <v>2</v>
      </c>
      <c r="CJ35" s="45">
        <v>2</v>
      </c>
      <c r="CK35" s="45">
        <v>2</v>
      </c>
      <c r="CL35" s="45">
        <v>2</v>
      </c>
      <c r="CM35" s="45">
        <v>2</v>
      </c>
      <c r="CN35" s="45">
        <v>2</v>
      </c>
      <c r="CO35" s="45">
        <v>2</v>
      </c>
      <c r="CP35" s="45">
        <v>2</v>
      </c>
      <c r="CQ35" s="45">
        <v>2</v>
      </c>
      <c r="CR35" s="45">
        <v>2</v>
      </c>
      <c r="CS35" s="45">
        <v>2</v>
      </c>
      <c r="CT35" s="45">
        <v>2</v>
      </c>
      <c r="CU35" s="45"/>
      <c r="CV35" s="45"/>
      <c r="CW35" s="45"/>
      <c r="CX35" s="45">
        <v>2</v>
      </c>
      <c r="CY35" s="43">
        <f>COUNTIF($BI35:$CX35,2)</f>
        <v>38</v>
      </c>
      <c r="CZ35" s="42">
        <f>CY35/COUNTA($BI35:$CX35)</f>
        <v>1</v>
      </c>
      <c r="DA35" s="43">
        <f>COUNTIF($BI35:$CX35,1)</f>
        <v>0</v>
      </c>
      <c r="DB35" s="42">
        <f t="shared" si="20"/>
        <v>0</v>
      </c>
      <c r="DC35" s="43">
        <f t="shared" si="21"/>
        <v>0</v>
      </c>
      <c r="DD35" s="42">
        <f t="shared" si="22"/>
        <v>0</v>
      </c>
      <c r="DE35" s="43">
        <f t="shared" si="23"/>
        <v>0</v>
      </c>
      <c r="DF35" s="42">
        <f t="shared" si="24"/>
        <v>0</v>
      </c>
      <c r="DG35" s="52">
        <f t="shared" si="25"/>
        <v>2</v>
      </c>
      <c r="DH35" s="43" t="str">
        <f t="shared" si="26"/>
        <v>Đạt mục tiêu</v>
      </c>
      <c r="DI35" s="39"/>
    </row>
    <row r="36" spans="1:113" ht="21.75" customHeight="1" x14ac:dyDescent="0.25">
      <c r="A36" s="267"/>
      <c r="B36" s="268"/>
      <c r="C36" s="606" t="s">
        <v>937</v>
      </c>
      <c r="D36" s="821"/>
      <c r="E36" s="608"/>
      <c r="F36" s="821"/>
      <c r="G36" s="607"/>
      <c r="H36" s="613"/>
      <c r="I36" s="528"/>
      <c r="J36" s="262" t="s">
        <v>314</v>
      </c>
      <c r="K36" s="417" t="s">
        <v>314</v>
      </c>
      <c r="L36" s="262" t="s">
        <v>314</v>
      </c>
      <c r="M36" s="357" t="s">
        <v>314</v>
      </c>
      <c r="N36" s="357" t="s">
        <v>314</v>
      </c>
      <c r="O36" s="357" t="s">
        <v>314</v>
      </c>
      <c r="P36" s="357" t="s">
        <v>314</v>
      </c>
      <c r="Q36" s="357" t="s">
        <v>314</v>
      </c>
      <c r="R36" s="357" t="s">
        <v>314</v>
      </c>
      <c r="S36" s="357" t="s">
        <v>314</v>
      </c>
      <c r="T36" s="357" t="s">
        <v>314</v>
      </c>
      <c r="U36" s="357" t="s">
        <v>314</v>
      </c>
      <c r="V36" s="357" t="s">
        <v>314</v>
      </c>
      <c r="W36" s="357" t="s">
        <v>314</v>
      </c>
      <c r="X36" s="357" t="s">
        <v>314</v>
      </c>
      <c r="Y36" s="357" t="s">
        <v>314</v>
      </c>
      <c r="Z36" s="357" t="s">
        <v>314</v>
      </c>
      <c r="AA36" s="357" t="s">
        <v>314</v>
      </c>
      <c r="AB36" s="357" t="s">
        <v>314</v>
      </c>
      <c r="AC36" s="357" t="s">
        <v>314</v>
      </c>
      <c r="AD36" s="357" t="s">
        <v>314</v>
      </c>
      <c r="AE36" s="357" t="s">
        <v>314</v>
      </c>
      <c r="AF36" s="357" t="s">
        <v>314</v>
      </c>
      <c r="AG36" s="357" t="s">
        <v>314</v>
      </c>
      <c r="AH36" s="357" t="s">
        <v>314</v>
      </c>
      <c r="AI36" s="357" t="s">
        <v>314</v>
      </c>
      <c r="AJ36" s="357" t="s">
        <v>314</v>
      </c>
      <c r="AK36" s="357" t="s">
        <v>314</v>
      </c>
      <c r="AL36" s="357" t="s">
        <v>314</v>
      </c>
      <c r="AM36" s="357" t="s">
        <v>314</v>
      </c>
      <c r="AN36" s="357" t="s">
        <v>314</v>
      </c>
      <c r="AO36" s="357" t="s">
        <v>314</v>
      </c>
      <c r="AP36" s="357" t="s">
        <v>314</v>
      </c>
      <c r="AQ36" s="357" t="s">
        <v>314</v>
      </c>
      <c r="AR36" s="357" t="s">
        <v>314</v>
      </c>
      <c r="AS36" s="357" t="s">
        <v>314</v>
      </c>
      <c r="AT36" s="357" t="s">
        <v>314</v>
      </c>
      <c r="AU36" s="357" t="s">
        <v>314</v>
      </c>
      <c r="AV36" s="357" t="s">
        <v>314</v>
      </c>
      <c r="AW36" s="357" t="s">
        <v>314</v>
      </c>
      <c r="AX36" s="357" t="s">
        <v>314</v>
      </c>
      <c r="AY36" s="417" t="s">
        <v>314</v>
      </c>
      <c r="AZ36" s="417"/>
      <c r="BA36" s="417" t="s">
        <v>314</v>
      </c>
      <c r="BB36" s="417"/>
      <c r="BC36" s="357" t="s">
        <v>314</v>
      </c>
      <c r="BD36" s="357" t="s">
        <v>314</v>
      </c>
      <c r="BE36" s="357" t="s">
        <v>314</v>
      </c>
      <c r="BF36" s="357" t="s">
        <v>314</v>
      </c>
      <c r="BG36" s="357" t="s">
        <v>314</v>
      </c>
      <c r="BH36" s="357" t="s">
        <v>314</v>
      </c>
      <c r="BI36" s="357" t="s">
        <v>314</v>
      </c>
      <c r="BJ36" s="357" t="s">
        <v>314</v>
      </c>
      <c r="BK36" s="357" t="s">
        <v>314</v>
      </c>
      <c r="BL36" s="357" t="s">
        <v>314</v>
      </c>
      <c r="BM36" s="357" t="s">
        <v>314</v>
      </c>
      <c r="BN36" s="357" t="s">
        <v>314</v>
      </c>
      <c r="BO36" s="357" t="s">
        <v>314</v>
      </c>
      <c r="BP36" s="357" t="s">
        <v>314</v>
      </c>
      <c r="BQ36" s="357" t="s">
        <v>314</v>
      </c>
      <c r="BR36" s="357" t="s">
        <v>314</v>
      </c>
      <c r="BS36" s="357" t="s">
        <v>314</v>
      </c>
      <c r="BT36" s="357" t="s">
        <v>314</v>
      </c>
      <c r="BU36" s="357" t="s">
        <v>314</v>
      </c>
      <c r="BV36" s="357" t="s">
        <v>314</v>
      </c>
      <c r="BW36" s="357" t="s">
        <v>314</v>
      </c>
      <c r="BX36" s="357" t="s">
        <v>314</v>
      </c>
      <c r="BY36" s="357" t="s">
        <v>314</v>
      </c>
      <c r="BZ36" s="357" t="s">
        <v>314</v>
      </c>
      <c r="CA36" s="357" t="s">
        <v>314</v>
      </c>
      <c r="CB36" s="357" t="s">
        <v>314</v>
      </c>
      <c r="CC36" s="357" t="s">
        <v>314</v>
      </c>
      <c r="CD36" s="357" t="s">
        <v>314</v>
      </c>
      <c r="CE36" s="357" t="s">
        <v>314</v>
      </c>
      <c r="CF36" s="357" t="s">
        <v>314</v>
      </c>
      <c r="CG36" s="357" t="s">
        <v>314</v>
      </c>
      <c r="CH36" s="357" t="s">
        <v>314</v>
      </c>
      <c r="CI36" s="357" t="s">
        <v>314</v>
      </c>
      <c r="CJ36" s="357" t="s">
        <v>314</v>
      </c>
      <c r="CK36" s="357" t="s">
        <v>314</v>
      </c>
      <c r="CL36" s="357" t="s">
        <v>314</v>
      </c>
      <c r="CM36" s="357" t="s">
        <v>314</v>
      </c>
      <c r="CN36" s="357" t="s">
        <v>314</v>
      </c>
      <c r="CO36" s="357" t="s">
        <v>314</v>
      </c>
      <c r="CP36" s="357" t="s">
        <v>314</v>
      </c>
      <c r="CQ36" s="357" t="s">
        <v>314</v>
      </c>
      <c r="CR36" s="357" t="s">
        <v>314</v>
      </c>
      <c r="CS36" s="357" t="s">
        <v>314</v>
      </c>
      <c r="CT36" s="357" t="s">
        <v>314</v>
      </c>
      <c r="CU36" s="357" t="s">
        <v>314</v>
      </c>
      <c r="CV36" s="357" t="s">
        <v>314</v>
      </c>
      <c r="CW36" s="357" t="s">
        <v>314</v>
      </c>
      <c r="CX36" s="357" t="s">
        <v>314</v>
      </c>
      <c r="CY36" s="357" t="s">
        <v>314</v>
      </c>
      <c r="CZ36" s="357" t="s">
        <v>314</v>
      </c>
      <c r="DA36" s="357" t="s">
        <v>314</v>
      </c>
      <c r="DB36" s="357" t="s">
        <v>314</v>
      </c>
      <c r="DC36" s="357" t="s">
        <v>314</v>
      </c>
      <c r="DD36" s="357" t="s">
        <v>314</v>
      </c>
      <c r="DE36" s="357" t="s">
        <v>314</v>
      </c>
      <c r="DF36" s="357" t="s">
        <v>314</v>
      </c>
      <c r="DG36" s="357" t="s">
        <v>314</v>
      </c>
      <c r="DH36" s="357" t="s">
        <v>314</v>
      </c>
      <c r="DI36" s="417" t="s">
        <v>314</v>
      </c>
    </row>
    <row r="37" spans="1:113" s="38" customFormat="1" ht="114.75" hidden="1" customHeight="1" x14ac:dyDescent="0.25">
      <c r="A37" s="30">
        <v>18</v>
      </c>
      <c r="B37" s="30"/>
      <c r="C37" s="324" t="s">
        <v>936</v>
      </c>
      <c r="D37" s="324" t="s">
        <v>34</v>
      </c>
      <c r="E37" s="324" t="s">
        <v>935</v>
      </c>
      <c r="F37" s="324" t="s">
        <v>34</v>
      </c>
      <c r="G37" s="324" t="s">
        <v>935</v>
      </c>
      <c r="H37" s="324" t="s">
        <v>934</v>
      </c>
      <c r="I37" s="327">
        <v>1</v>
      </c>
      <c r="J37" s="329" t="s">
        <v>30</v>
      </c>
      <c r="K37" s="329" t="s">
        <v>27</v>
      </c>
      <c r="L37" s="310" t="s">
        <v>681</v>
      </c>
      <c r="M37" s="341" t="s">
        <v>37</v>
      </c>
      <c r="N37" s="51" t="s">
        <v>24</v>
      </c>
      <c r="O37" s="50">
        <v>1</v>
      </c>
      <c r="P37" s="326"/>
      <c r="Q37" s="341" t="s">
        <v>24</v>
      </c>
      <c r="R37" s="326"/>
      <c r="S37" s="326"/>
      <c r="T37" s="326"/>
      <c r="U37" s="326"/>
      <c r="V37" s="326"/>
      <c r="W37" s="326"/>
      <c r="X37" s="326"/>
      <c r="Y37" s="326"/>
      <c r="Z37" s="326"/>
      <c r="AA37" s="47">
        <f>COUNTIF(P37:Z37,"x")</f>
        <v>1</v>
      </c>
      <c r="AB37" s="329"/>
      <c r="AC37" s="341"/>
      <c r="AD37" s="329"/>
      <c r="AE37" s="329"/>
      <c r="AF37" s="329" t="s">
        <v>46</v>
      </c>
      <c r="AG37" s="329"/>
      <c r="AH37" s="329"/>
      <c r="AI37" s="329"/>
      <c r="AJ37" s="329"/>
      <c r="AK37" s="329"/>
      <c r="AL37" s="329"/>
      <c r="AM37" s="329"/>
      <c r="AN37" s="329"/>
      <c r="AO37" s="329"/>
      <c r="AP37" s="329"/>
      <c r="AQ37" s="329"/>
      <c r="AR37" s="329"/>
      <c r="AS37" s="329"/>
      <c r="AT37" s="329"/>
      <c r="AU37" s="329"/>
      <c r="AV37" s="329"/>
      <c r="AW37" s="329"/>
      <c r="AX37" s="329"/>
      <c r="AY37" s="39"/>
      <c r="AZ37" s="39"/>
      <c r="BA37" s="39"/>
      <c r="BB37" s="39"/>
      <c r="BC37" s="329"/>
      <c r="BD37" s="329"/>
      <c r="BE37" s="329"/>
      <c r="BF37" s="329"/>
      <c r="BG37" s="329"/>
      <c r="BH37" s="329"/>
      <c r="BI37" s="329"/>
      <c r="BJ37" s="45">
        <v>2</v>
      </c>
      <c r="BK37" s="45">
        <v>1</v>
      </c>
      <c r="BL37" s="45">
        <v>2</v>
      </c>
      <c r="BM37" s="45">
        <v>2</v>
      </c>
      <c r="BN37" s="45">
        <v>2</v>
      </c>
      <c r="BO37" s="45">
        <v>2</v>
      </c>
      <c r="BP37" s="45">
        <v>2</v>
      </c>
      <c r="BQ37" s="45">
        <v>2</v>
      </c>
      <c r="BR37" s="45">
        <v>2</v>
      </c>
      <c r="BS37" s="45">
        <v>2</v>
      </c>
      <c r="BT37" s="45">
        <v>1</v>
      </c>
      <c r="BU37" s="45">
        <v>2</v>
      </c>
      <c r="BV37" s="45">
        <v>2</v>
      </c>
      <c r="BW37" s="45">
        <v>2</v>
      </c>
      <c r="BX37" s="45">
        <v>2</v>
      </c>
      <c r="BY37" s="45">
        <v>2</v>
      </c>
      <c r="BZ37" s="45">
        <v>1</v>
      </c>
      <c r="CA37" s="45">
        <v>2</v>
      </c>
      <c r="CB37" s="45">
        <v>2</v>
      </c>
      <c r="CC37" s="45">
        <v>2</v>
      </c>
      <c r="CD37" s="45">
        <v>2</v>
      </c>
      <c r="CE37" s="45">
        <v>2</v>
      </c>
      <c r="CF37" s="45">
        <v>2</v>
      </c>
      <c r="CG37" s="45">
        <v>2</v>
      </c>
      <c r="CH37" s="45">
        <v>2</v>
      </c>
      <c r="CI37" s="45">
        <v>2</v>
      </c>
      <c r="CJ37" s="45">
        <v>2</v>
      </c>
      <c r="CK37" s="45">
        <v>2</v>
      </c>
      <c r="CL37" s="45">
        <v>2</v>
      </c>
      <c r="CM37" s="45">
        <v>2</v>
      </c>
      <c r="CN37" s="45">
        <v>1</v>
      </c>
      <c r="CO37" s="45">
        <v>2</v>
      </c>
      <c r="CP37" s="45">
        <v>2</v>
      </c>
      <c r="CQ37" s="45">
        <v>2</v>
      </c>
      <c r="CR37" s="45">
        <v>2</v>
      </c>
      <c r="CS37" s="45">
        <v>2</v>
      </c>
      <c r="CT37" s="45">
        <v>2</v>
      </c>
      <c r="CU37" s="45">
        <v>2</v>
      </c>
      <c r="CV37" s="45">
        <v>2</v>
      </c>
      <c r="CW37" s="45">
        <v>2</v>
      </c>
      <c r="CX37" s="45">
        <v>2</v>
      </c>
      <c r="CY37" s="43">
        <f>COUNTIF($BJ37:$CX37,2)</f>
        <v>37</v>
      </c>
      <c r="CZ37" s="42">
        <f>CY37/COUNTA($BJ37:$CX37)</f>
        <v>0.90243902439024393</v>
      </c>
      <c r="DA37" s="43">
        <f>COUNTIF($BJ37:$CX37,1)</f>
        <v>4</v>
      </c>
      <c r="DB37" s="42">
        <f>DA37/COUNTA($BJ37:$CX37)</f>
        <v>9.7560975609756101E-2</v>
      </c>
      <c r="DC37" s="43">
        <f>COUNTIF($BI37:$CX37,0)</f>
        <v>0</v>
      </c>
      <c r="DD37" s="42">
        <f>DC37/COUNTA($BI37:$CX37)</f>
        <v>0</v>
      </c>
      <c r="DE37" s="43">
        <f>COUNTIF($BI37:$CX37,"KĐG")</f>
        <v>0</v>
      </c>
      <c r="DF37" s="42">
        <f>DE37/COUNTA($BI37:$CX37)</f>
        <v>0</v>
      </c>
      <c r="DG37" s="52">
        <f>(((CY37*2)+(DA37*1)+(DC37*0)))/COUNTA($BJ37:$CX37)</f>
        <v>1.9024390243902438</v>
      </c>
      <c r="DH37" s="43" t="str">
        <f>IF(DG37&gt;=1.6,"Đạt mục tiêu",IF(DG37&gt;=1,"Cần cố gắng","Chưa đạt"))</f>
        <v>Đạt mục tiêu</v>
      </c>
      <c r="DI37" s="39"/>
    </row>
    <row r="38" spans="1:113" s="38" customFormat="1" ht="123.75" hidden="1" customHeight="1" x14ac:dyDescent="0.25">
      <c r="A38" s="268">
        <v>19</v>
      </c>
      <c r="B38" s="268"/>
      <c r="C38" s="324" t="s">
        <v>933</v>
      </c>
      <c r="D38" s="310" t="s">
        <v>35</v>
      </c>
      <c r="E38" s="324" t="s">
        <v>932</v>
      </c>
      <c r="F38" s="310" t="s">
        <v>34</v>
      </c>
      <c r="G38" s="324" t="s">
        <v>932</v>
      </c>
      <c r="H38" s="326" t="s">
        <v>931</v>
      </c>
      <c r="I38" s="327">
        <v>1</v>
      </c>
      <c r="J38" s="329" t="s">
        <v>57</v>
      </c>
      <c r="K38" s="329" t="s">
        <v>27</v>
      </c>
      <c r="L38" s="310" t="s">
        <v>681</v>
      </c>
      <c r="M38" s="341" t="s">
        <v>37</v>
      </c>
      <c r="N38" s="51" t="s">
        <v>24</v>
      </c>
      <c r="O38" s="50"/>
      <c r="P38" s="341"/>
      <c r="Q38" s="341"/>
      <c r="R38" s="341"/>
      <c r="S38" s="341"/>
      <c r="T38" s="341"/>
      <c r="U38" s="341"/>
      <c r="V38" s="341"/>
      <c r="W38" s="341" t="s">
        <v>24</v>
      </c>
      <c r="X38" s="341"/>
      <c r="Y38" s="341"/>
      <c r="Z38" s="341"/>
      <c r="AA38" s="47">
        <f>COUNTIF(P38:Z38,"x")</f>
        <v>1</v>
      </c>
      <c r="AB38" s="329"/>
      <c r="AC38" s="341"/>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9"/>
      <c r="AZ38" s="39"/>
      <c r="BA38" s="39"/>
      <c r="BB38" s="39"/>
      <c r="BC38" s="329"/>
      <c r="BD38" s="329"/>
      <c r="BE38" s="329"/>
      <c r="BF38" s="329"/>
      <c r="BG38" s="329"/>
      <c r="BH38" s="329"/>
      <c r="BI38" s="329"/>
      <c r="BJ38" s="45">
        <v>2</v>
      </c>
      <c r="BK38" s="45">
        <v>2</v>
      </c>
      <c r="BL38" s="45">
        <v>2</v>
      </c>
      <c r="BM38" s="45">
        <v>2</v>
      </c>
      <c r="BN38" s="45">
        <v>2</v>
      </c>
      <c r="BO38" s="45">
        <v>2</v>
      </c>
      <c r="BP38" s="45">
        <v>2</v>
      </c>
      <c r="BQ38" s="45">
        <v>2</v>
      </c>
      <c r="BR38" s="45">
        <v>2</v>
      </c>
      <c r="BS38" s="45">
        <v>2</v>
      </c>
      <c r="BT38" s="45">
        <v>2</v>
      </c>
      <c r="BU38" s="45">
        <v>2</v>
      </c>
      <c r="BV38" s="45">
        <v>2</v>
      </c>
      <c r="BW38" s="45">
        <v>2</v>
      </c>
      <c r="BX38" s="45">
        <v>2</v>
      </c>
      <c r="BY38" s="45">
        <v>2</v>
      </c>
      <c r="BZ38" s="45">
        <v>2</v>
      </c>
      <c r="CA38" s="45">
        <v>2</v>
      </c>
      <c r="CB38" s="45">
        <v>2</v>
      </c>
      <c r="CC38" s="45">
        <v>2</v>
      </c>
      <c r="CD38" s="45">
        <v>2</v>
      </c>
      <c r="CE38" s="45">
        <v>2</v>
      </c>
      <c r="CF38" s="45">
        <v>2</v>
      </c>
      <c r="CG38" s="45">
        <v>2</v>
      </c>
      <c r="CH38" s="45">
        <v>2</v>
      </c>
      <c r="CI38" s="45">
        <v>2</v>
      </c>
      <c r="CJ38" s="45">
        <v>2</v>
      </c>
      <c r="CK38" s="45">
        <v>2</v>
      </c>
      <c r="CL38" s="45">
        <v>2</v>
      </c>
      <c r="CM38" s="45">
        <v>2</v>
      </c>
      <c r="CN38" s="45">
        <v>2</v>
      </c>
      <c r="CO38" s="45">
        <v>2</v>
      </c>
      <c r="CP38" s="45">
        <v>2</v>
      </c>
      <c r="CQ38" s="45">
        <v>2</v>
      </c>
      <c r="CR38" s="45">
        <v>2</v>
      </c>
      <c r="CS38" s="45">
        <v>2</v>
      </c>
      <c r="CT38" s="45">
        <v>2</v>
      </c>
      <c r="CU38" s="45"/>
      <c r="CV38" s="45"/>
      <c r="CW38" s="45"/>
      <c r="CX38" s="45">
        <v>2</v>
      </c>
      <c r="CY38" s="43">
        <f>COUNTIF($BI38:$CX38,2)</f>
        <v>38</v>
      </c>
      <c r="CZ38" s="42">
        <f>CY38/COUNTA($BI38:$CX38)</f>
        <v>1</v>
      </c>
      <c r="DA38" s="43">
        <f>COUNTIF($BI38:$CX38,1)</f>
        <v>0</v>
      </c>
      <c r="DB38" s="42">
        <f>DA38/COUNTA($BI38:$CX38)</f>
        <v>0</v>
      </c>
      <c r="DC38" s="43">
        <f>COUNTIF($BI38:$CX38,0)</f>
        <v>0</v>
      </c>
      <c r="DD38" s="42">
        <f>DC38/COUNTA($BI38:$CX38)</f>
        <v>0</v>
      </c>
      <c r="DE38" s="43">
        <f>COUNTIF($BI38:$CX38,"KĐG")</f>
        <v>0</v>
      </c>
      <c r="DF38" s="42">
        <f>DE38/COUNTA($BI38:$CX38)</f>
        <v>0</v>
      </c>
      <c r="DG38" s="43">
        <f>(((CY38*2)+(DA38*1)+(DC38*0)))/COUNTA($BI38:$CX38)</f>
        <v>2</v>
      </c>
      <c r="DH38" s="43" t="str">
        <f>IF(DG38&gt;=1.6,"Đạt mục tiêu",IF(DG38&gt;=1,"Cần cố gắng","Chưa đạt"))</f>
        <v>Đạt mục tiêu</v>
      </c>
      <c r="DI38" s="39"/>
    </row>
    <row r="39" spans="1:113" s="38" customFormat="1" ht="60" hidden="1" customHeight="1" x14ac:dyDescent="0.25">
      <c r="A39" s="268">
        <v>20</v>
      </c>
      <c r="B39" s="268"/>
      <c r="C39" s="310" t="s">
        <v>930</v>
      </c>
      <c r="D39" s="310" t="s">
        <v>34</v>
      </c>
      <c r="E39" s="310" t="s">
        <v>929</v>
      </c>
      <c r="F39" s="310" t="s">
        <v>34</v>
      </c>
      <c r="G39" s="310" t="s">
        <v>929</v>
      </c>
      <c r="H39" s="54" t="s">
        <v>928</v>
      </c>
      <c r="I39" s="327"/>
      <c r="J39" s="329" t="s">
        <v>66</v>
      </c>
      <c r="K39" s="329" t="s">
        <v>140</v>
      </c>
      <c r="L39" s="310" t="s">
        <v>681</v>
      </c>
      <c r="M39" s="341" t="s">
        <v>37</v>
      </c>
      <c r="N39" s="51" t="s">
        <v>24</v>
      </c>
      <c r="O39" s="50"/>
      <c r="P39" s="341"/>
      <c r="Q39" s="341"/>
      <c r="R39" s="341"/>
      <c r="S39" s="341"/>
      <c r="T39" s="341"/>
      <c r="U39" s="341" t="s">
        <v>24</v>
      </c>
      <c r="V39" s="341"/>
      <c r="W39" s="341"/>
      <c r="X39" s="341"/>
      <c r="Y39" s="341"/>
      <c r="Z39" s="341"/>
      <c r="AA39" s="47">
        <f>COUNTIF(P39:Z39,"x")</f>
        <v>1</v>
      </c>
      <c r="AB39" s="329"/>
      <c r="AC39" s="341"/>
      <c r="AD39" s="329"/>
      <c r="AE39" s="329"/>
      <c r="AF39" s="329"/>
      <c r="AG39" s="329"/>
      <c r="AH39" s="329"/>
      <c r="AI39" s="329"/>
      <c r="AJ39" s="329"/>
      <c r="AK39" s="329"/>
      <c r="AL39" s="329"/>
      <c r="AM39" s="329"/>
      <c r="AN39" s="329"/>
      <c r="AO39" s="329"/>
      <c r="AP39" s="329"/>
      <c r="AQ39" s="329"/>
      <c r="AR39" s="329"/>
      <c r="AS39" s="329"/>
      <c r="AT39" s="329"/>
      <c r="AU39" s="329" t="s">
        <v>56</v>
      </c>
      <c r="AV39" s="329" t="s">
        <v>56</v>
      </c>
      <c r="AW39" s="329"/>
      <c r="AX39" s="329" t="s">
        <v>46</v>
      </c>
      <c r="AY39" s="39"/>
      <c r="AZ39" s="39"/>
      <c r="BA39" s="39"/>
      <c r="BB39" s="39"/>
      <c r="BC39" s="329"/>
      <c r="BD39" s="329"/>
      <c r="BE39" s="329"/>
      <c r="BF39" s="329"/>
      <c r="BG39" s="329"/>
      <c r="BH39" s="329"/>
      <c r="BI39" s="329"/>
      <c r="BJ39" s="45">
        <v>2</v>
      </c>
      <c r="BK39" s="45">
        <v>2</v>
      </c>
      <c r="BL39" s="45">
        <v>2</v>
      </c>
      <c r="BM39" s="45">
        <v>2</v>
      </c>
      <c r="BN39" s="45">
        <v>2</v>
      </c>
      <c r="BO39" s="45">
        <v>2</v>
      </c>
      <c r="BP39" s="45">
        <v>2</v>
      </c>
      <c r="BQ39" s="45">
        <v>2</v>
      </c>
      <c r="BR39" s="45">
        <v>2</v>
      </c>
      <c r="BS39" s="45">
        <v>2</v>
      </c>
      <c r="BT39" s="45">
        <v>2</v>
      </c>
      <c r="BU39" s="45">
        <v>2</v>
      </c>
      <c r="BV39" s="45">
        <v>2</v>
      </c>
      <c r="BW39" s="45">
        <v>2</v>
      </c>
      <c r="BX39" s="45">
        <v>2</v>
      </c>
      <c r="BY39" s="45">
        <v>2</v>
      </c>
      <c r="BZ39" s="45">
        <v>2</v>
      </c>
      <c r="CA39" s="45">
        <v>2</v>
      </c>
      <c r="CB39" s="45">
        <v>2</v>
      </c>
      <c r="CC39" s="45">
        <v>2</v>
      </c>
      <c r="CD39" s="45">
        <v>2</v>
      </c>
      <c r="CE39" s="45">
        <v>2</v>
      </c>
      <c r="CF39" s="45">
        <v>2</v>
      </c>
      <c r="CG39" s="45">
        <v>2</v>
      </c>
      <c r="CH39" s="45">
        <v>2</v>
      </c>
      <c r="CI39" s="45">
        <v>2</v>
      </c>
      <c r="CJ39" s="45">
        <v>2</v>
      </c>
      <c r="CK39" s="45">
        <v>2</v>
      </c>
      <c r="CL39" s="45">
        <v>2</v>
      </c>
      <c r="CM39" s="45">
        <v>2</v>
      </c>
      <c r="CN39" s="45">
        <v>2</v>
      </c>
      <c r="CO39" s="45">
        <v>2</v>
      </c>
      <c r="CP39" s="45">
        <v>2</v>
      </c>
      <c r="CQ39" s="45">
        <v>2</v>
      </c>
      <c r="CR39" s="45">
        <v>2</v>
      </c>
      <c r="CS39" s="45">
        <v>2</v>
      </c>
      <c r="CT39" s="45">
        <v>2</v>
      </c>
      <c r="CU39" s="45"/>
      <c r="CV39" s="45"/>
      <c r="CW39" s="45"/>
      <c r="CX39" s="45">
        <v>2</v>
      </c>
      <c r="CY39" s="43">
        <f>COUNTIF($BI39:$CX39,2)</f>
        <v>38</v>
      </c>
      <c r="CZ39" s="42">
        <f>CY39/COUNTA($BI39:$CX39)</f>
        <v>1</v>
      </c>
      <c r="DA39" s="43">
        <f>COUNTIF($BI39:$CX39,1)</f>
        <v>0</v>
      </c>
      <c r="DB39" s="42">
        <f>DA39/COUNTA($BI39:$CX39)</f>
        <v>0</v>
      </c>
      <c r="DC39" s="43">
        <f>COUNTIF($BI39:$CX39,0)</f>
        <v>0</v>
      </c>
      <c r="DD39" s="42">
        <f>DC39/COUNTA($BI39:$CX39)</f>
        <v>0</v>
      </c>
      <c r="DE39" s="43">
        <f>COUNTIF($BI39:$CX39,"KĐG")</f>
        <v>0</v>
      </c>
      <c r="DF39" s="42">
        <f>DE39/COUNTA($BI39:$CX39)</f>
        <v>0</v>
      </c>
      <c r="DG39" s="52">
        <f>(((CY39*2)+(DA39*1)+(DC39*0)))/COUNTA($BI39:$CX39)</f>
        <v>2</v>
      </c>
      <c r="DH39" s="43" t="str">
        <f>IF(DG39&gt;=1.6,"Đạt mục tiêu",IF(DG39&gt;=1,"Cần cố gắng","Chưa đạt"))</f>
        <v>Đạt mục tiêu</v>
      </c>
      <c r="DI39" s="39"/>
    </row>
    <row r="40" spans="1:113" s="38" customFormat="1" ht="84.75" hidden="1" customHeight="1" x14ac:dyDescent="0.25">
      <c r="A40" s="30">
        <v>21</v>
      </c>
      <c r="B40" s="30"/>
      <c r="C40" s="324" t="s">
        <v>927</v>
      </c>
      <c r="D40" s="310" t="s">
        <v>34</v>
      </c>
      <c r="E40" s="324" t="s">
        <v>926</v>
      </c>
      <c r="F40" s="310" t="s">
        <v>34</v>
      </c>
      <c r="G40" s="324" t="s">
        <v>926</v>
      </c>
      <c r="H40" s="326" t="s">
        <v>925</v>
      </c>
      <c r="I40" s="327">
        <v>1</v>
      </c>
      <c r="J40" s="329" t="s">
        <v>43</v>
      </c>
      <c r="K40" s="329" t="s">
        <v>27</v>
      </c>
      <c r="L40" s="310" t="s">
        <v>681</v>
      </c>
      <c r="M40" s="341" t="s">
        <v>37</v>
      </c>
      <c r="N40" s="51" t="s">
        <v>24</v>
      </c>
      <c r="O40" s="50">
        <v>1</v>
      </c>
      <c r="P40" s="341"/>
      <c r="Q40" s="341"/>
      <c r="R40" s="341"/>
      <c r="S40" s="341" t="s">
        <v>24</v>
      </c>
      <c r="T40" s="341"/>
      <c r="U40" s="341"/>
      <c r="V40" s="341"/>
      <c r="W40" s="341"/>
      <c r="X40" s="341"/>
      <c r="Y40" s="341"/>
      <c r="Z40" s="341"/>
      <c r="AA40" s="47">
        <f>COUNTIF(P40:Z40,"x")</f>
        <v>1</v>
      </c>
      <c r="AB40" s="329"/>
      <c r="AC40" s="341"/>
      <c r="AD40" s="329"/>
      <c r="AE40" s="329"/>
      <c r="AF40" s="329"/>
      <c r="AG40" s="329"/>
      <c r="AH40" s="329"/>
      <c r="AI40" s="329"/>
      <c r="AJ40" s="329"/>
      <c r="AK40" s="329"/>
      <c r="AL40" s="329"/>
      <c r="AM40" s="329"/>
      <c r="AN40" s="329"/>
      <c r="AO40" s="329" t="s">
        <v>46</v>
      </c>
      <c r="AP40" s="329"/>
      <c r="AQ40" s="329"/>
      <c r="AR40" s="329"/>
      <c r="AS40" s="329"/>
      <c r="AT40" s="329" t="s">
        <v>46</v>
      </c>
      <c r="AU40" s="329"/>
      <c r="AV40" s="329"/>
      <c r="AW40" s="329"/>
      <c r="AX40" s="329"/>
      <c r="AY40" s="39"/>
      <c r="AZ40" s="39"/>
      <c r="BA40" s="39"/>
      <c r="BB40" s="39"/>
      <c r="BC40" s="329"/>
      <c r="BD40" s="329"/>
      <c r="BE40" s="329"/>
      <c r="BF40" s="329"/>
      <c r="BG40" s="329"/>
      <c r="BH40" s="329"/>
      <c r="BI40" s="329"/>
      <c r="BJ40" s="45">
        <v>2</v>
      </c>
      <c r="BK40" s="45">
        <v>1</v>
      </c>
      <c r="BL40" s="45">
        <v>2</v>
      </c>
      <c r="BM40" s="45">
        <v>2</v>
      </c>
      <c r="BN40" s="45">
        <v>2</v>
      </c>
      <c r="BO40" s="45">
        <v>2</v>
      </c>
      <c r="BP40" s="45">
        <v>2</v>
      </c>
      <c r="BQ40" s="45">
        <v>2</v>
      </c>
      <c r="BR40" s="45">
        <v>2</v>
      </c>
      <c r="BS40" s="45">
        <v>2</v>
      </c>
      <c r="BT40" s="45">
        <v>1</v>
      </c>
      <c r="BU40" s="45">
        <v>2</v>
      </c>
      <c r="BV40" s="45">
        <v>2</v>
      </c>
      <c r="BW40" s="45">
        <v>2</v>
      </c>
      <c r="BX40" s="45">
        <v>2</v>
      </c>
      <c r="BY40" s="45">
        <v>2</v>
      </c>
      <c r="BZ40" s="45">
        <v>1</v>
      </c>
      <c r="CA40" s="45">
        <v>2</v>
      </c>
      <c r="CB40" s="45">
        <v>2</v>
      </c>
      <c r="CC40" s="45">
        <v>2</v>
      </c>
      <c r="CD40" s="45">
        <v>2</v>
      </c>
      <c r="CE40" s="45">
        <v>2</v>
      </c>
      <c r="CF40" s="45">
        <v>2</v>
      </c>
      <c r="CG40" s="45">
        <v>2</v>
      </c>
      <c r="CH40" s="45">
        <v>2</v>
      </c>
      <c r="CI40" s="45">
        <v>2</v>
      </c>
      <c r="CJ40" s="45">
        <v>2</v>
      </c>
      <c r="CK40" s="45">
        <v>2</v>
      </c>
      <c r="CL40" s="45">
        <v>2</v>
      </c>
      <c r="CM40" s="45">
        <v>2</v>
      </c>
      <c r="CN40" s="45">
        <v>1</v>
      </c>
      <c r="CO40" s="45">
        <v>2</v>
      </c>
      <c r="CP40" s="45">
        <v>2</v>
      </c>
      <c r="CQ40" s="45">
        <v>2</v>
      </c>
      <c r="CR40" s="45">
        <v>2</v>
      </c>
      <c r="CS40" s="45">
        <v>2</v>
      </c>
      <c r="CT40" s="45">
        <v>2</v>
      </c>
      <c r="CU40" s="45">
        <v>2</v>
      </c>
      <c r="CV40" s="45">
        <v>2</v>
      </c>
      <c r="CW40" s="45">
        <v>2</v>
      </c>
      <c r="CX40" s="45">
        <v>2</v>
      </c>
      <c r="CY40" s="40">
        <f>COUNTIF($BI40:$CX40,2)</f>
        <v>37</v>
      </c>
      <c r="CZ40" s="42">
        <f>CY40/COUNTA($BI40:$CX40)</f>
        <v>0.90243902439024393</v>
      </c>
      <c r="DA40" s="40">
        <f>COUNTIF($BI40:$CX40,1)</f>
        <v>4</v>
      </c>
      <c r="DB40" s="44">
        <f>DA40/33</f>
        <v>0.12121212121212122</v>
      </c>
      <c r="DC40" s="40">
        <f>COUNTIF($BI40:$CX40,0)</f>
        <v>0</v>
      </c>
      <c r="DD40" s="44">
        <f>DC40/COUNTA($BI40:$CX40)</f>
        <v>0</v>
      </c>
      <c r="DE40" s="43">
        <f>COUNTIF($BI40:$CX40,"KĐG")</f>
        <v>0</v>
      </c>
      <c r="DF40" s="42">
        <f>DE40/COUNTA($BI40:$CX40)</f>
        <v>0</v>
      </c>
      <c r="DG40" s="41">
        <f>(((CY40*2)+(DA40*1)+(DC40*0)))/COUNTA($BI40:$CX40)</f>
        <v>1.9024390243902438</v>
      </c>
      <c r="DH40" s="40" t="str">
        <f>IF(DG40&gt;=1.6,"Đạt mục tiêu",IF(DG40&gt;=1,"Cần cố gắng","Chưa đạt"))</f>
        <v>Đạt mục tiêu</v>
      </c>
      <c r="DI40" s="39"/>
    </row>
    <row r="41" spans="1:113" ht="96.75" customHeight="1" x14ac:dyDescent="0.25">
      <c r="A41" s="261">
        <v>4</v>
      </c>
      <c r="B41" s="30"/>
      <c r="C41" s="317" t="s">
        <v>924</v>
      </c>
      <c r="D41" s="445" t="s">
        <v>34</v>
      </c>
      <c r="E41" s="317" t="s">
        <v>923</v>
      </c>
      <c r="F41" s="458" t="s">
        <v>34</v>
      </c>
      <c r="G41" s="345" t="s">
        <v>923</v>
      </c>
      <c r="H41" s="317" t="s">
        <v>1141</v>
      </c>
      <c r="I41" s="528" t="s">
        <v>1123</v>
      </c>
      <c r="J41" s="18" t="s">
        <v>33</v>
      </c>
      <c r="K41" s="18" t="s">
        <v>140</v>
      </c>
      <c r="L41" s="404" t="s">
        <v>681</v>
      </c>
      <c r="M41" s="318" t="s">
        <v>37</v>
      </c>
      <c r="N41" s="342" t="s">
        <v>24</v>
      </c>
      <c r="O41" s="58"/>
      <c r="P41" s="318"/>
      <c r="Q41" s="318"/>
      <c r="R41" s="318"/>
      <c r="S41" s="318"/>
      <c r="T41" s="318"/>
      <c r="U41" s="318"/>
      <c r="V41" s="318" t="s">
        <v>24</v>
      </c>
      <c r="W41" s="318"/>
      <c r="X41" s="318"/>
      <c r="Y41" s="318"/>
      <c r="Z41" s="318"/>
      <c r="AA41" s="47">
        <f>COUNTIF(P41:Z41,"x")</f>
        <v>1</v>
      </c>
      <c r="AB41" s="329"/>
      <c r="AC41" s="318"/>
      <c r="AD41" s="318"/>
      <c r="AE41" s="318"/>
      <c r="AF41" s="318"/>
      <c r="AG41" s="318"/>
      <c r="AH41" s="318"/>
      <c r="AI41" s="318"/>
      <c r="AJ41" s="318"/>
      <c r="AK41" s="318"/>
      <c r="AL41" s="318" t="s">
        <v>46</v>
      </c>
      <c r="AM41" s="318" t="s">
        <v>56</v>
      </c>
      <c r="AN41" s="318"/>
      <c r="AO41" s="318"/>
      <c r="AP41" s="318"/>
      <c r="AQ41" s="318"/>
      <c r="AR41" s="318"/>
      <c r="AS41" s="318"/>
      <c r="AT41" s="318"/>
      <c r="AU41" s="318"/>
      <c r="AV41" s="318"/>
      <c r="AW41" s="318"/>
      <c r="AX41" s="318" t="s">
        <v>56</v>
      </c>
      <c r="AY41" s="18"/>
      <c r="AZ41" s="413"/>
      <c r="BA41" s="320"/>
      <c r="BB41" s="469" t="s">
        <v>46</v>
      </c>
      <c r="BC41" s="318"/>
      <c r="BD41" s="318"/>
      <c r="BE41" s="318"/>
      <c r="BF41" s="318"/>
      <c r="BG41" s="318"/>
      <c r="BH41" s="318"/>
      <c r="BI41" s="318"/>
      <c r="BJ41" s="45">
        <v>2</v>
      </c>
      <c r="BK41" s="45">
        <v>2</v>
      </c>
      <c r="BL41" s="45">
        <v>2</v>
      </c>
      <c r="BM41" s="45">
        <v>2</v>
      </c>
      <c r="BN41" s="45">
        <v>2</v>
      </c>
      <c r="BO41" s="45">
        <v>2</v>
      </c>
      <c r="BP41" s="45">
        <v>2</v>
      </c>
      <c r="BQ41" s="45">
        <v>2</v>
      </c>
      <c r="BR41" s="45">
        <v>2</v>
      </c>
      <c r="BS41" s="45">
        <v>2</v>
      </c>
      <c r="BT41" s="45">
        <v>2</v>
      </c>
      <c r="BU41" s="45">
        <v>2</v>
      </c>
      <c r="BV41" s="45">
        <v>2</v>
      </c>
      <c r="BW41" s="45">
        <v>2</v>
      </c>
      <c r="BX41" s="45">
        <v>2</v>
      </c>
      <c r="BY41" s="45">
        <v>2</v>
      </c>
      <c r="BZ41" s="45">
        <v>2</v>
      </c>
      <c r="CA41" s="45">
        <v>2</v>
      </c>
      <c r="CB41" s="45">
        <v>2</v>
      </c>
      <c r="CC41" s="45">
        <v>2</v>
      </c>
      <c r="CD41" s="45">
        <v>2</v>
      </c>
      <c r="CE41" s="45">
        <v>2</v>
      </c>
      <c r="CF41" s="45">
        <v>2</v>
      </c>
      <c r="CG41" s="45">
        <v>2</v>
      </c>
      <c r="CH41" s="45">
        <v>2</v>
      </c>
      <c r="CI41" s="45">
        <v>2</v>
      </c>
      <c r="CJ41" s="45">
        <v>2</v>
      </c>
      <c r="CK41" s="45">
        <v>2</v>
      </c>
      <c r="CL41" s="45">
        <v>2</v>
      </c>
      <c r="CM41" s="45">
        <v>2</v>
      </c>
      <c r="CN41" s="45">
        <v>2</v>
      </c>
      <c r="CO41" s="45">
        <v>2</v>
      </c>
      <c r="CP41" s="45">
        <v>2</v>
      </c>
      <c r="CQ41" s="45">
        <v>2</v>
      </c>
      <c r="CR41" s="45">
        <v>2</v>
      </c>
      <c r="CS41" s="45">
        <v>2</v>
      </c>
      <c r="CT41" s="45">
        <v>2</v>
      </c>
      <c r="CU41" s="45"/>
      <c r="CV41" s="45"/>
      <c r="CW41" s="45"/>
      <c r="CX41" s="45">
        <v>2</v>
      </c>
      <c r="CY41" s="40">
        <f>COUNTIF($BI41:$CX41,2)</f>
        <v>38</v>
      </c>
      <c r="CZ41" s="42">
        <f>CY41/COUNTA($BI41:$CX41)</f>
        <v>1</v>
      </c>
      <c r="DA41" s="40">
        <f>COUNTIF($BI41:$CX41,1)</f>
        <v>0</v>
      </c>
      <c r="DB41" s="44">
        <f>DA41/33</f>
        <v>0</v>
      </c>
      <c r="DC41" s="40">
        <f>COUNTIF($BI41:$CX41,0)</f>
        <v>0</v>
      </c>
      <c r="DD41" s="44">
        <f>DC41/COUNTA($BI41:$CX41)</f>
        <v>0</v>
      </c>
      <c r="DE41" s="43">
        <f>COUNTIF($BI41:$CX41,"KĐG")</f>
        <v>0</v>
      </c>
      <c r="DF41" s="42">
        <f>DE41/COUNTA($BI41:$CX41)</f>
        <v>0</v>
      </c>
      <c r="DG41" s="41">
        <f>(((CY41*2)+(DA41*1)+(DC41*0)))/COUNTA($BI41:$CX41)</f>
        <v>2</v>
      </c>
      <c r="DH41" s="40" t="str">
        <f>IF(DG41&gt;=1.6,"Đạt mục tiêu",IF(DG41&gt;=1,"Cần cố gắng","Chưa đạt"))</f>
        <v>Đạt mục tiêu</v>
      </c>
      <c r="DI41" s="320"/>
    </row>
    <row r="42" spans="1:113" ht="18.75" customHeight="1" x14ac:dyDescent="0.25">
      <c r="A42" s="267"/>
      <c r="B42" s="268"/>
      <c r="C42" s="606" t="s">
        <v>922</v>
      </c>
      <c r="D42" s="821"/>
      <c r="E42" s="608"/>
      <c r="F42" s="821"/>
      <c r="G42" s="607"/>
      <c r="H42" s="613"/>
      <c r="I42" s="528"/>
      <c r="J42" s="262" t="s">
        <v>314</v>
      </c>
      <c r="K42" s="404" t="s">
        <v>314</v>
      </c>
      <c r="L42" s="262" t="s">
        <v>314</v>
      </c>
      <c r="M42" s="385"/>
      <c r="N42" s="385"/>
      <c r="O42" s="385"/>
      <c r="P42" s="385"/>
      <c r="Q42" s="385"/>
      <c r="R42" s="385"/>
      <c r="S42" s="385"/>
      <c r="T42" s="385"/>
      <c r="U42" s="385"/>
      <c r="V42" s="385"/>
      <c r="W42" s="385"/>
      <c r="X42" s="385"/>
      <c r="Y42" s="385"/>
      <c r="Z42" s="385"/>
      <c r="AA42" s="385"/>
      <c r="AB42" s="385"/>
      <c r="AC42" s="385"/>
      <c r="AD42" s="385"/>
      <c r="AE42" s="385"/>
      <c r="AF42" s="385"/>
      <c r="AG42" s="385"/>
      <c r="AH42" s="385"/>
      <c r="AI42" s="385"/>
      <c r="AJ42" s="385"/>
      <c r="AK42" s="385"/>
      <c r="AL42" s="385"/>
      <c r="AM42" s="385"/>
      <c r="AN42" s="385"/>
      <c r="AO42" s="385"/>
      <c r="AP42" s="385"/>
      <c r="AQ42" s="385"/>
      <c r="AR42" s="385"/>
      <c r="AS42" s="385"/>
      <c r="AT42" s="385"/>
      <c r="AU42" s="385"/>
      <c r="AV42" s="385"/>
      <c r="AW42" s="385"/>
      <c r="AX42" s="385"/>
      <c r="AY42" s="386" t="s">
        <v>314</v>
      </c>
      <c r="AZ42" s="404"/>
      <c r="BA42" s="262" t="s">
        <v>314</v>
      </c>
      <c r="BB42" s="262"/>
      <c r="BC42" s="385"/>
      <c r="BD42" s="385"/>
      <c r="BE42" s="385"/>
      <c r="BF42" s="385"/>
      <c r="BG42" s="385"/>
      <c r="BH42" s="385"/>
      <c r="BI42" s="385"/>
      <c r="BJ42" s="385"/>
      <c r="BK42" s="385"/>
      <c r="BL42" s="385"/>
      <c r="BM42" s="385"/>
      <c r="BN42" s="385"/>
      <c r="BO42" s="385"/>
      <c r="BP42" s="385"/>
      <c r="BQ42" s="385"/>
      <c r="BR42" s="385"/>
      <c r="BS42" s="385"/>
      <c r="BT42" s="385"/>
      <c r="BU42" s="385"/>
      <c r="BV42" s="385"/>
      <c r="BW42" s="385"/>
      <c r="BX42" s="385"/>
      <c r="BY42" s="385"/>
      <c r="BZ42" s="385"/>
      <c r="CA42" s="385"/>
      <c r="CB42" s="385"/>
      <c r="CC42" s="385"/>
      <c r="CD42" s="385"/>
      <c r="CE42" s="385"/>
      <c r="CF42" s="385"/>
      <c r="CG42" s="385"/>
      <c r="CH42" s="385"/>
      <c r="CI42" s="385"/>
      <c r="CJ42" s="385"/>
      <c r="CK42" s="385"/>
      <c r="CL42" s="385"/>
      <c r="CM42" s="385"/>
      <c r="CN42" s="385"/>
      <c r="CO42" s="385"/>
      <c r="CP42" s="385"/>
      <c r="CQ42" s="385"/>
      <c r="CR42" s="385"/>
      <c r="CS42" s="385"/>
      <c r="CT42" s="385"/>
      <c r="CU42" s="385"/>
      <c r="CV42" s="385"/>
      <c r="CW42" s="385"/>
      <c r="CX42" s="385"/>
      <c r="CY42" s="385"/>
      <c r="CZ42" s="385"/>
      <c r="DA42" s="385"/>
      <c r="DB42" s="385"/>
      <c r="DC42" s="385"/>
      <c r="DD42" s="385"/>
      <c r="DE42" s="385"/>
      <c r="DF42" s="385"/>
      <c r="DG42" s="385"/>
      <c r="DH42" s="385"/>
      <c r="DI42" s="262" t="s">
        <v>314</v>
      </c>
    </row>
    <row r="43" spans="1:113" s="38" customFormat="1" ht="71.25" hidden="1" customHeight="1" x14ac:dyDescent="0.25">
      <c r="A43" s="268">
        <v>23</v>
      </c>
      <c r="B43" s="268"/>
      <c r="C43" s="324" t="s">
        <v>921</v>
      </c>
      <c r="D43" s="324" t="s">
        <v>35</v>
      </c>
      <c r="E43" s="324" t="s">
        <v>920</v>
      </c>
      <c r="F43" s="324" t="s">
        <v>34</v>
      </c>
      <c r="G43" s="324" t="s">
        <v>920</v>
      </c>
      <c r="H43" s="326" t="s">
        <v>920</v>
      </c>
      <c r="I43" s="327">
        <v>1</v>
      </c>
      <c r="J43" s="329" t="s">
        <v>49</v>
      </c>
      <c r="K43" s="329" t="s">
        <v>157</v>
      </c>
      <c r="L43" s="310" t="s">
        <v>681</v>
      </c>
      <c r="M43" s="341" t="s">
        <v>37</v>
      </c>
      <c r="N43" s="51" t="s">
        <v>24</v>
      </c>
      <c r="O43" s="50">
        <v>1</v>
      </c>
      <c r="P43" s="326"/>
      <c r="Q43" s="326"/>
      <c r="R43" s="326"/>
      <c r="S43" s="326"/>
      <c r="T43" s="326"/>
      <c r="U43" s="326"/>
      <c r="V43" s="326"/>
      <c r="W43" s="326"/>
      <c r="X43" s="324"/>
      <c r="Y43" s="326"/>
      <c r="Z43" s="326" t="s">
        <v>24</v>
      </c>
      <c r="AA43" s="47">
        <f t="shared" ref="AA43:AA50" si="27">COUNTIF(P43:Z43,"x")</f>
        <v>1</v>
      </c>
      <c r="AB43" s="329"/>
      <c r="AC43" s="341"/>
      <c r="AD43" s="329"/>
      <c r="AE43" s="329"/>
      <c r="AF43" s="329"/>
      <c r="AG43" s="329"/>
      <c r="AH43" s="329"/>
      <c r="AI43" s="329"/>
      <c r="AJ43" s="329"/>
      <c r="AK43" s="329"/>
      <c r="AL43" s="329"/>
      <c r="AM43" s="329"/>
      <c r="AN43" s="329"/>
      <c r="AO43" s="329"/>
      <c r="AP43" s="329"/>
      <c r="AQ43" s="329"/>
      <c r="AR43" s="329"/>
      <c r="AS43" s="329"/>
      <c r="AT43" s="329"/>
      <c r="AU43" s="329"/>
      <c r="AV43" s="329"/>
      <c r="AW43" s="329"/>
      <c r="AX43" s="329"/>
      <c r="AY43" s="39"/>
      <c r="AZ43" s="39"/>
      <c r="BA43" s="39"/>
      <c r="BB43" s="39"/>
      <c r="BC43" s="329"/>
      <c r="BD43" s="329" t="s">
        <v>56</v>
      </c>
      <c r="BE43" s="329"/>
      <c r="BF43" s="329"/>
      <c r="BG43" s="329"/>
      <c r="BH43" s="329"/>
      <c r="BI43" s="329"/>
      <c r="BJ43" s="45">
        <v>2</v>
      </c>
      <c r="BK43" s="45">
        <v>2</v>
      </c>
      <c r="BL43" s="45">
        <v>2</v>
      </c>
      <c r="BM43" s="45">
        <v>2</v>
      </c>
      <c r="BN43" s="45">
        <v>2</v>
      </c>
      <c r="BO43" s="45">
        <v>2</v>
      </c>
      <c r="BP43" s="45">
        <v>2</v>
      </c>
      <c r="BQ43" s="45">
        <v>2</v>
      </c>
      <c r="BR43" s="45">
        <v>2</v>
      </c>
      <c r="BS43" s="45">
        <v>2</v>
      </c>
      <c r="BT43" s="45">
        <v>2</v>
      </c>
      <c r="BU43" s="45">
        <v>2</v>
      </c>
      <c r="BV43" s="45">
        <v>2</v>
      </c>
      <c r="BW43" s="45">
        <v>2</v>
      </c>
      <c r="BX43" s="45">
        <v>2</v>
      </c>
      <c r="BY43" s="45">
        <v>2</v>
      </c>
      <c r="BZ43" s="45">
        <v>2</v>
      </c>
      <c r="CA43" s="45">
        <v>2</v>
      </c>
      <c r="CB43" s="45">
        <v>2</v>
      </c>
      <c r="CC43" s="45">
        <v>2</v>
      </c>
      <c r="CD43" s="45">
        <v>2</v>
      </c>
      <c r="CE43" s="45">
        <v>2</v>
      </c>
      <c r="CF43" s="45">
        <v>2</v>
      </c>
      <c r="CG43" s="45">
        <v>2</v>
      </c>
      <c r="CH43" s="45">
        <v>2</v>
      </c>
      <c r="CI43" s="45">
        <v>2</v>
      </c>
      <c r="CJ43" s="45">
        <v>2</v>
      </c>
      <c r="CK43" s="45">
        <v>2</v>
      </c>
      <c r="CL43" s="45">
        <v>2</v>
      </c>
      <c r="CM43" s="45">
        <v>2</v>
      </c>
      <c r="CN43" s="45">
        <v>2</v>
      </c>
      <c r="CO43" s="45">
        <v>2</v>
      </c>
      <c r="CP43" s="45">
        <v>2</v>
      </c>
      <c r="CQ43" s="45">
        <v>2</v>
      </c>
      <c r="CR43" s="45">
        <v>2</v>
      </c>
      <c r="CS43" s="45">
        <v>2</v>
      </c>
      <c r="CT43" s="45">
        <v>2</v>
      </c>
      <c r="CU43" s="45"/>
      <c r="CV43" s="45"/>
      <c r="CW43" s="45"/>
      <c r="CX43" s="45">
        <v>2</v>
      </c>
      <c r="CY43" s="43">
        <f t="shared" ref="CY43:CY48" si="28">COUNTIF($BI43:$CX43,2)</f>
        <v>38</v>
      </c>
      <c r="CZ43" s="42">
        <f t="shared" ref="CZ43:CZ48" si="29">CY43/COUNTA($BI43:$CX43)</f>
        <v>1</v>
      </c>
      <c r="DA43" s="43">
        <f t="shared" ref="DA43:DA48" si="30">COUNTIF($BI43:$CX43,1)</f>
        <v>0</v>
      </c>
      <c r="DB43" s="42">
        <f t="shared" ref="DB43:DB50" si="31">DA43/COUNTA($BI43:$CX43)</f>
        <v>0</v>
      </c>
      <c r="DC43" s="43">
        <f t="shared" ref="DC43:DC50" si="32">COUNTIF($BI43:$CX43,0)</f>
        <v>0</v>
      </c>
      <c r="DD43" s="42">
        <f t="shared" ref="DD43:DD50" si="33">DC43/COUNTA($BI43:$CX43)</f>
        <v>0</v>
      </c>
      <c r="DE43" s="43">
        <f t="shared" ref="DE43:DE50" si="34">COUNTIF($BI43:$CX43,"KĐG")</f>
        <v>0</v>
      </c>
      <c r="DF43" s="42">
        <f t="shared" ref="DF43:DF50" si="35">DE43/COUNTA($BI43:$CX43)</f>
        <v>0</v>
      </c>
      <c r="DG43" s="52">
        <f t="shared" ref="DG43:DG50" si="36">(((CY43*2)+(DA43*1)+(DC43*0)))/COUNTA($BI43:$CX43)</f>
        <v>2</v>
      </c>
      <c r="DH43" s="43" t="str">
        <f t="shared" ref="DH43:DH50" si="37">IF(DG43&gt;=1.6,"Đạt mục tiêu",IF(DG43&gt;=1,"Cần cố gắng","Chưa đạt"))</f>
        <v>Đạt mục tiêu</v>
      </c>
      <c r="DI43" s="39"/>
    </row>
    <row r="44" spans="1:113" s="38" customFormat="1" ht="60.75" hidden="1" customHeight="1" x14ac:dyDescent="0.25">
      <c r="A44" s="268">
        <v>24</v>
      </c>
      <c r="B44" s="268"/>
      <c r="C44" s="324" t="s">
        <v>919</v>
      </c>
      <c r="D44" s="324" t="s">
        <v>34</v>
      </c>
      <c r="E44" s="324" t="s">
        <v>918</v>
      </c>
      <c r="F44" s="324" t="s">
        <v>34</v>
      </c>
      <c r="G44" s="310" t="s">
        <v>917</v>
      </c>
      <c r="H44" s="59" t="s">
        <v>917</v>
      </c>
      <c r="I44" s="327">
        <v>1</v>
      </c>
      <c r="J44" s="329" t="s">
        <v>115</v>
      </c>
      <c r="K44" s="329"/>
      <c r="L44" s="310" t="s">
        <v>681</v>
      </c>
      <c r="M44" s="341"/>
      <c r="N44" s="51"/>
      <c r="O44" s="50">
        <v>1</v>
      </c>
      <c r="P44" s="341" t="s">
        <v>24</v>
      </c>
      <c r="Q44" s="326"/>
      <c r="R44" s="326"/>
      <c r="S44" s="326"/>
      <c r="T44" s="326"/>
      <c r="U44" s="326"/>
      <c r="V44" s="326"/>
      <c r="W44" s="326"/>
      <c r="X44" s="326"/>
      <c r="Y44" s="326"/>
      <c r="Z44" s="326"/>
      <c r="AA44" s="47">
        <f t="shared" si="27"/>
        <v>1</v>
      </c>
      <c r="AB44" s="329" t="s">
        <v>46</v>
      </c>
      <c r="AC44" s="341" t="s">
        <v>56</v>
      </c>
      <c r="AD44" s="329"/>
      <c r="AE44" s="329"/>
      <c r="AF44" s="329"/>
      <c r="AG44" s="329"/>
      <c r="AH44" s="329"/>
      <c r="AI44" s="329"/>
      <c r="AJ44" s="329"/>
      <c r="AK44" s="329"/>
      <c r="AL44" s="329" t="s">
        <v>46</v>
      </c>
      <c r="AM44" s="329"/>
      <c r="AN44" s="329"/>
      <c r="AO44" s="329"/>
      <c r="AP44" s="329"/>
      <c r="AQ44" s="329"/>
      <c r="AR44" s="329"/>
      <c r="AS44" s="329"/>
      <c r="AT44" s="329"/>
      <c r="AU44" s="329"/>
      <c r="AV44" s="329"/>
      <c r="AW44" s="329"/>
      <c r="AX44" s="329"/>
      <c r="AY44" s="39"/>
      <c r="AZ44" s="39"/>
      <c r="BA44" s="39"/>
      <c r="BB44" s="39"/>
      <c r="BC44" s="329"/>
      <c r="BD44" s="329"/>
      <c r="BE44" s="329"/>
      <c r="BF44" s="329"/>
      <c r="BG44" s="329"/>
      <c r="BH44" s="329"/>
      <c r="BI44" s="329"/>
      <c r="BJ44" s="45">
        <v>2</v>
      </c>
      <c r="BK44" s="45">
        <v>1</v>
      </c>
      <c r="BL44" s="45">
        <v>2</v>
      </c>
      <c r="BM44" s="45">
        <v>2</v>
      </c>
      <c r="BN44" s="45">
        <v>2</v>
      </c>
      <c r="BO44" s="45">
        <v>2</v>
      </c>
      <c r="BP44" s="45">
        <v>2</v>
      </c>
      <c r="BQ44" s="45">
        <v>2</v>
      </c>
      <c r="BR44" s="45">
        <v>2</v>
      </c>
      <c r="BS44" s="45">
        <v>2</v>
      </c>
      <c r="BT44" s="45">
        <v>1</v>
      </c>
      <c r="BU44" s="45">
        <v>2</v>
      </c>
      <c r="BV44" s="45">
        <v>2</v>
      </c>
      <c r="BW44" s="45">
        <v>2</v>
      </c>
      <c r="BX44" s="45">
        <v>2</v>
      </c>
      <c r="BY44" s="45">
        <v>2</v>
      </c>
      <c r="BZ44" s="45">
        <v>1</v>
      </c>
      <c r="CA44" s="45">
        <v>2</v>
      </c>
      <c r="CB44" s="45">
        <v>2</v>
      </c>
      <c r="CC44" s="45">
        <v>2</v>
      </c>
      <c r="CD44" s="45">
        <v>2</v>
      </c>
      <c r="CE44" s="45">
        <v>2</v>
      </c>
      <c r="CF44" s="45">
        <v>2</v>
      </c>
      <c r="CG44" s="45">
        <v>2</v>
      </c>
      <c r="CH44" s="45">
        <v>2</v>
      </c>
      <c r="CI44" s="45">
        <v>2</v>
      </c>
      <c r="CJ44" s="45">
        <v>2</v>
      </c>
      <c r="CK44" s="45">
        <v>2</v>
      </c>
      <c r="CL44" s="45">
        <v>2</v>
      </c>
      <c r="CM44" s="45">
        <v>2</v>
      </c>
      <c r="CN44" s="45">
        <v>1</v>
      </c>
      <c r="CO44" s="45">
        <v>2</v>
      </c>
      <c r="CP44" s="45">
        <v>2</v>
      </c>
      <c r="CQ44" s="45">
        <v>2</v>
      </c>
      <c r="CR44" s="45">
        <v>2</v>
      </c>
      <c r="CS44" s="45">
        <v>2</v>
      </c>
      <c r="CT44" s="45">
        <v>2</v>
      </c>
      <c r="CU44" s="45">
        <v>2</v>
      </c>
      <c r="CV44" s="45">
        <v>2</v>
      </c>
      <c r="CW44" s="45">
        <v>2</v>
      </c>
      <c r="CX44" s="45">
        <v>2</v>
      </c>
      <c r="CY44" s="43">
        <f t="shared" si="28"/>
        <v>37</v>
      </c>
      <c r="CZ44" s="42">
        <f t="shared" si="29"/>
        <v>0.90243902439024393</v>
      </c>
      <c r="DA44" s="43">
        <f t="shared" si="30"/>
        <v>4</v>
      </c>
      <c r="DB44" s="42">
        <f t="shared" si="31"/>
        <v>9.7560975609756101E-2</v>
      </c>
      <c r="DC44" s="43">
        <f t="shared" si="32"/>
        <v>0</v>
      </c>
      <c r="DD44" s="42">
        <f t="shared" si="33"/>
        <v>0</v>
      </c>
      <c r="DE44" s="43">
        <f t="shared" si="34"/>
        <v>0</v>
      </c>
      <c r="DF44" s="42">
        <f t="shared" si="35"/>
        <v>0</v>
      </c>
      <c r="DG44" s="52">
        <f t="shared" si="36"/>
        <v>1.9024390243902438</v>
      </c>
      <c r="DH44" s="43" t="str">
        <f t="shared" si="37"/>
        <v>Đạt mục tiêu</v>
      </c>
      <c r="DI44" s="39"/>
    </row>
    <row r="45" spans="1:113" s="38" customFormat="1" ht="48" hidden="1" customHeight="1" x14ac:dyDescent="0.25">
      <c r="A45" s="268">
        <v>25</v>
      </c>
      <c r="B45" s="268"/>
      <c r="C45" s="310" t="s">
        <v>916</v>
      </c>
      <c r="D45" s="310" t="s">
        <v>34</v>
      </c>
      <c r="E45" s="310" t="s">
        <v>915</v>
      </c>
      <c r="F45" s="310" t="s">
        <v>34</v>
      </c>
      <c r="G45" s="310" t="s">
        <v>914</v>
      </c>
      <c r="H45" s="326" t="s">
        <v>913</v>
      </c>
      <c r="I45" s="327">
        <v>1</v>
      </c>
      <c r="J45" s="329" t="s">
        <v>47</v>
      </c>
      <c r="K45" s="329" t="s">
        <v>157</v>
      </c>
      <c r="L45" s="310" t="s">
        <v>681</v>
      </c>
      <c r="M45" s="341" t="s">
        <v>37</v>
      </c>
      <c r="N45" s="51" t="s">
        <v>24</v>
      </c>
      <c r="O45" s="50">
        <v>1</v>
      </c>
      <c r="P45" s="341"/>
      <c r="Q45" s="341"/>
      <c r="R45" s="341"/>
      <c r="S45" s="341"/>
      <c r="T45" s="341" t="s">
        <v>24</v>
      </c>
      <c r="U45" s="341"/>
      <c r="V45" s="341"/>
      <c r="W45" s="341"/>
      <c r="X45" s="341"/>
      <c r="Y45" s="341"/>
      <c r="Z45" s="341"/>
      <c r="AA45" s="47">
        <f t="shared" si="27"/>
        <v>1</v>
      </c>
      <c r="AB45" s="329"/>
      <c r="AC45" s="341" t="s">
        <v>24</v>
      </c>
      <c r="AD45" s="329"/>
      <c r="AE45" s="329"/>
      <c r="AF45" s="329"/>
      <c r="AG45" s="329"/>
      <c r="AH45" s="329"/>
      <c r="AI45" s="329"/>
      <c r="AJ45" s="329"/>
      <c r="AK45" s="329"/>
      <c r="AL45" s="329"/>
      <c r="AM45" s="329"/>
      <c r="AN45" s="329"/>
      <c r="AO45" s="329"/>
      <c r="AP45" s="329"/>
      <c r="AQ45" s="329"/>
      <c r="AR45" s="329" t="s">
        <v>56</v>
      </c>
      <c r="AS45" s="329" t="s">
        <v>56</v>
      </c>
      <c r="AT45" s="329"/>
      <c r="AU45" s="329"/>
      <c r="AV45" s="329"/>
      <c r="AW45" s="329"/>
      <c r="AX45" s="329"/>
      <c r="AY45" s="39"/>
      <c r="AZ45" s="39"/>
      <c r="BA45" s="39"/>
      <c r="BB45" s="39"/>
      <c r="BC45" s="329"/>
      <c r="BD45" s="329"/>
      <c r="BE45" s="329"/>
      <c r="BF45" s="329"/>
      <c r="BG45" s="329"/>
      <c r="BH45" s="329"/>
      <c r="BI45" s="329"/>
      <c r="BJ45" s="45">
        <v>2</v>
      </c>
      <c r="BK45" s="45">
        <v>2</v>
      </c>
      <c r="BL45" s="45">
        <v>2</v>
      </c>
      <c r="BM45" s="45">
        <v>2</v>
      </c>
      <c r="BN45" s="45">
        <v>2</v>
      </c>
      <c r="BO45" s="45">
        <v>2</v>
      </c>
      <c r="BP45" s="45">
        <v>2</v>
      </c>
      <c r="BQ45" s="45">
        <v>2</v>
      </c>
      <c r="BR45" s="45">
        <v>2</v>
      </c>
      <c r="BS45" s="45">
        <v>2</v>
      </c>
      <c r="BT45" s="45">
        <v>2</v>
      </c>
      <c r="BU45" s="45">
        <v>2</v>
      </c>
      <c r="BV45" s="45">
        <v>2</v>
      </c>
      <c r="BW45" s="45">
        <v>2</v>
      </c>
      <c r="BX45" s="45">
        <v>2</v>
      </c>
      <c r="BY45" s="45">
        <v>2</v>
      </c>
      <c r="BZ45" s="45">
        <v>2</v>
      </c>
      <c r="CA45" s="45">
        <v>2</v>
      </c>
      <c r="CB45" s="45">
        <v>2</v>
      </c>
      <c r="CC45" s="45">
        <v>2</v>
      </c>
      <c r="CD45" s="45">
        <v>2</v>
      </c>
      <c r="CE45" s="45">
        <v>2</v>
      </c>
      <c r="CF45" s="45">
        <v>2</v>
      </c>
      <c r="CG45" s="45">
        <v>2</v>
      </c>
      <c r="CH45" s="45">
        <v>2</v>
      </c>
      <c r="CI45" s="45">
        <v>2</v>
      </c>
      <c r="CJ45" s="45">
        <v>2</v>
      </c>
      <c r="CK45" s="45">
        <v>2</v>
      </c>
      <c r="CL45" s="45">
        <v>2</v>
      </c>
      <c r="CM45" s="45">
        <v>2</v>
      </c>
      <c r="CN45" s="45">
        <v>2</v>
      </c>
      <c r="CO45" s="45">
        <v>2</v>
      </c>
      <c r="CP45" s="45">
        <v>2</v>
      </c>
      <c r="CQ45" s="45">
        <v>2</v>
      </c>
      <c r="CR45" s="45">
        <v>2</v>
      </c>
      <c r="CS45" s="45">
        <v>2</v>
      </c>
      <c r="CT45" s="45">
        <v>2</v>
      </c>
      <c r="CU45" s="45"/>
      <c r="CV45" s="45"/>
      <c r="CW45" s="45"/>
      <c r="CX45" s="45">
        <v>2</v>
      </c>
      <c r="CY45" s="43">
        <f t="shared" si="28"/>
        <v>38</v>
      </c>
      <c r="CZ45" s="42">
        <f t="shared" si="29"/>
        <v>1</v>
      </c>
      <c r="DA45" s="43">
        <f t="shared" si="30"/>
        <v>0</v>
      </c>
      <c r="DB45" s="42">
        <f t="shared" si="31"/>
        <v>0</v>
      </c>
      <c r="DC45" s="43">
        <f t="shared" si="32"/>
        <v>0</v>
      </c>
      <c r="DD45" s="42">
        <f t="shared" si="33"/>
        <v>0</v>
      </c>
      <c r="DE45" s="43">
        <f t="shared" si="34"/>
        <v>0</v>
      </c>
      <c r="DF45" s="42">
        <f t="shared" si="35"/>
        <v>0</v>
      </c>
      <c r="DG45" s="52">
        <f t="shared" si="36"/>
        <v>2</v>
      </c>
      <c r="DH45" s="43" t="str">
        <f t="shared" si="37"/>
        <v>Đạt mục tiêu</v>
      </c>
      <c r="DI45" s="39"/>
    </row>
    <row r="46" spans="1:113" s="38" customFormat="1" ht="84" hidden="1" customHeight="1" x14ac:dyDescent="0.25">
      <c r="A46" s="268">
        <v>26</v>
      </c>
      <c r="B46" s="268"/>
      <c r="C46" s="324" t="s">
        <v>912</v>
      </c>
      <c r="D46" s="324" t="s">
        <v>34</v>
      </c>
      <c r="E46" s="324" t="s">
        <v>911</v>
      </c>
      <c r="F46" s="324" t="s">
        <v>34</v>
      </c>
      <c r="G46" s="324" t="s">
        <v>911</v>
      </c>
      <c r="H46" s="326" t="s">
        <v>911</v>
      </c>
      <c r="I46" s="327">
        <v>1</v>
      </c>
      <c r="J46" s="329" t="s">
        <v>47</v>
      </c>
      <c r="K46" s="329" t="s">
        <v>157</v>
      </c>
      <c r="L46" s="310" t="s">
        <v>681</v>
      </c>
      <c r="M46" s="341" t="s">
        <v>37</v>
      </c>
      <c r="N46" s="51" t="s">
        <v>24</v>
      </c>
      <c r="O46" s="50">
        <v>1</v>
      </c>
      <c r="P46" s="341"/>
      <c r="Q46" s="341"/>
      <c r="R46" s="341"/>
      <c r="S46" s="341"/>
      <c r="T46" s="341" t="s">
        <v>24</v>
      </c>
      <c r="U46" s="341"/>
      <c r="V46" s="341"/>
      <c r="W46" s="341"/>
      <c r="X46" s="341"/>
      <c r="Y46" s="341"/>
      <c r="Z46" s="341"/>
      <c r="AA46" s="47">
        <f t="shared" si="27"/>
        <v>1</v>
      </c>
      <c r="AB46" s="329"/>
      <c r="AC46" s="341"/>
      <c r="AD46" s="329"/>
      <c r="AE46" s="329"/>
      <c r="AF46" s="329"/>
      <c r="AG46" s="329"/>
      <c r="AH46" s="329"/>
      <c r="AI46" s="329"/>
      <c r="AJ46" s="329"/>
      <c r="AK46" s="329"/>
      <c r="AL46" s="329"/>
      <c r="AM46" s="329"/>
      <c r="AN46" s="329"/>
      <c r="AO46" s="329"/>
      <c r="AP46" s="329"/>
      <c r="AQ46" s="329"/>
      <c r="AR46" s="329"/>
      <c r="AS46" s="329"/>
      <c r="AT46" s="329" t="s">
        <v>46</v>
      </c>
      <c r="AU46" s="329"/>
      <c r="AV46" s="329"/>
      <c r="AW46" s="329"/>
      <c r="AX46" s="329"/>
      <c r="AY46" s="39"/>
      <c r="AZ46" s="39"/>
      <c r="BA46" s="39"/>
      <c r="BB46" s="39"/>
      <c r="BC46" s="329"/>
      <c r="BD46" s="329"/>
      <c r="BE46" s="329"/>
      <c r="BF46" s="329"/>
      <c r="BG46" s="329"/>
      <c r="BH46" s="329"/>
      <c r="BI46" s="329"/>
      <c r="BJ46" s="45">
        <v>2</v>
      </c>
      <c r="BK46" s="45">
        <v>2</v>
      </c>
      <c r="BL46" s="45">
        <v>2</v>
      </c>
      <c r="BM46" s="45">
        <v>2</v>
      </c>
      <c r="BN46" s="45">
        <v>2</v>
      </c>
      <c r="BO46" s="45">
        <v>2</v>
      </c>
      <c r="BP46" s="45">
        <v>2</v>
      </c>
      <c r="BQ46" s="45">
        <v>2</v>
      </c>
      <c r="BR46" s="45">
        <v>2</v>
      </c>
      <c r="BS46" s="45">
        <v>2</v>
      </c>
      <c r="BT46" s="45">
        <v>2</v>
      </c>
      <c r="BU46" s="45">
        <v>2</v>
      </c>
      <c r="BV46" s="45">
        <v>2</v>
      </c>
      <c r="BW46" s="45">
        <v>2</v>
      </c>
      <c r="BX46" s="45">
        <v>2</v>
      </c>
      <c r="BY46" s="45">
        <v>2</v>
      </c>
      <c r="BZ46" s="45">
        <v>2</v>
      </c>
      <c r="CA46" s="45">
        <v>2</v>
      </c>
      <c r="CB46" s="45">
        <v>2</v>
      </c>
      <c r="CC46" s="45">
        <v>2</v>
      </c>
      <c r="CD46" s="45">
        <v>2</v>
      </c>
      <c r="CE46" s="45">
        <v>2</v>
      </c>
      <c r="CF46" s="45">
        <v>2</v>
      </c>
      <c r="CG46" s="45">
        <v>2</v>
      </c>
      <c r="CH46" s="45">
        <v>2</v>
      </c>
      <c r="CI46" s="45">
        <v>2</v>
      </c>
      <c r="CJ46" s="45">
        <v>2</v>
      </c>
      <c r="CK46" s="45">
        <v>2</v>
      </c>
      <c r="CL46" s="45">
        <v>2</v>
      </c>
      <c r="CM46" s="45">
        <v>2</v>
      </c>
      <c r="CN46" s="45">
        <v>2</v>
      </c>
      <c r="CO46" s="45">
        <v>2</v>
      </c>
      <c r="CP46" s="45">
        <v>2</v>
      </c>
      <c r="CQ46" s="45">
        <v>2</v>
      </c>
      <c r="CR46" s="45">
        <v>2</v>
      </c>
      <c r="CS46" s="45">
        <v>2</v>
      </c>
      <c r="CT46" s="45">
        <v>2</v>
      </c>
      <c r="CU46" s="45"/>
      <c r="CV46" s="45"/>
      <c r="CW46" s="45"/>
      <c r="CX46" s="45">
        <v>2</v>
      </c>
      <c r="CY46" s="43">
        <f t="shared" si="28"/>
        <v>38</v>
      </c>
      <c r="CZ46" s="42">
        <f t="shared" si="29"/>
        <v>1</v>
      </c>
      <c r="DA46" s="43">
        <f t="shared" si="30"/>
        <v>0</v>
      </c>
      <c r="DB46" s="42">
        <f t="shared" si="31"/>
        <v>0</v>
      </c>
      <c r="DC46" s="43">
        <f t="shared" si="32"/>
        <v>0</v>
      </c>
      <c r="DD46" s="42">
        <f t="shared" si="33"/>
        <v>0</v>
      </c>
      <c r="DE46" s="43">
        <f t="shared" si="34"/>
        <v>0</v>
      </c>
      <c r="DF46" s="42">
        <f t="shared" si="35"/>
        <v>0</v>
      </c>
      <c r="DG46" s="52">
        <f t="shared" si="36"/>
        <v>2</v>
      </c>
      <c r="DH46" s="43" t="str">
        <f t="shared" si="37"/>
        <v>Đạt mục tiêu</v>
      </c>
      <c r="DI46" s="39"/>
    </row>
    <row r="47" spans="1:113" s="38" customFormat="1" ht="112.5" hidden="1" customHeight="1" x14ac:dyDescent="0.25">
      <c r="A47" s="268">
        <v>27</v>
      </c>
      <c r="B47" s="268"/>
      <c r="C47" s="310" t="s">
        <v>910</v>
      </c>
      <c r="D47" s="310" t="s">
        <v>35</v>
      </c>
      <c r="E47" s="310" t="s">
        <v>909</v>
      </c>
      <c r="F47" s="310" t="s">
        <v>34</v>
      </c>
      <c r="G47" s="310" t="s">
        <v>909</v>
      </c>
      <c r="H47" s="310" t="s">
        <v>909</v>
      </c>
      <c r="I47" s="327"/>
      <c r="J47" s="329" t="s">
        <v>84</v>
      </c>
      <c r="K47" s="329" t="s">
        <v>157</v>
      </c>
      <c r="L47" s="310" t="s">
        <v>681</v>
      </c>
      <c r="M47" s="341" t="s">
        <v>37</v>
      </c>
      <c r="N47" s="51" t="s">
        <v>24</v>
      </c>
      <c r="O47" s="50">
        <v>1</v>
      </c>
      <c r="P47" s="329"/>
      <c r="Q47" s="329"/>
      <c r="R47" s="329"/>
      <c r="S47" s="341"/>
      <c r="T47" s="341"/>
      <c r="U47" s="341"/>
      <c r="V47" s="341" t="s">
        <v>24</v>
      </c>
      <c r="W47" s="341"/>
      <c r="X47" s="329"/>
      <c r="Y47" s="329" t="s">
        <v>24</v>
      </c>
      <c r="Z47" s="329"/>
      <c r="AA47" s="47">
        <f t="shared" si="27"/>
        <v>2</v>
      </c>
      <c r="AB47" s="329"/>
      <c r="AC47" s="341"/>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9"/>
      <c r="AZ47" s="39"/>
      <c r="BA47" s="39"/>
      <c r="BB47" s="39"/>
      <c r="BC47" s="329"/>
      <c r="BD47" s="329"/>
      <c r="BE47" s="329"/>
      <c r="BF47" s="329" t="s">
        <v>46</v>
      </c>
      <c r="BG47" s="329"/>
      <c r="BH47" s="329"/>
      <c r="BI47" s="329"/>
      <c r="BJ47" s="45">
        <v>2</v>
      </c>
      <c r="BK47" s="45">
        <v>2</v>
      </c>
      <c r="BL47" s="45">
        <v>2</v>
      </c>
      <c r="BM47" s="45">
        <v>2</v>
      </c>
      <c r="BN47" s="45">
        <v>2</v>
      </c>
      <c r="BO47" s="45">
        <v>2</v>
      </c>
      <c r="BP47" s="45">
        <v>2</v>
      </c>
      <c r="BQ47" s="45">
        <v>2</v>
      </c>
      <c r="BR47" s="45">
        <v>2</v>
      </c>
      <c r="BS47" s="45">
        <v>2</v>
      </c>
      <c r="BT47" s="45">
        <v>2</v>
      </c>
      <c r="BU47" s="45">
        <v>2</v>
      </c>
      <c r="BV47" s="45">
        <v>2</v>
      </c>
      <c r="BW47" s="45">
        <v>2</v>
      </c>
      <c r="BX47" s="45">
        <v>2</v>
      </c>
      <c r="BY47" s="45">
        <v>2</v>
      </c>
      <c r="BZ47" s="45">
        <v>2</v>
      </c>
      <c r="CA47" s="45">
        <v>2</v>
      </c>
      <c r="CB47" s="45">
        <v>2</v>
      </c>
      <c r="CC47" s="45">
        <v>2</v>
      </c>
      <c r="CD47" s="45">
        <v>2</v>
      </c>
      <c r="CE47" s="45">
        <v>2</v>
      </c>
      <c r="CF47" s="45">
        <v>2</v>
      </c>
      <c r="CG47" s="45">
        <v>2</v>
      </c>
      <c r="CH47" s="45">
        <v>2</v>
      </c>
      <c r="CI47" s="45">
        <v>2</v>
      </c>
      <c r="CJ47" s="45">
        <v>2</v>
      </c>
      <c r="CK47" s="45">
        <v>2</v>
      </c>
      <c r="CL47" s="45">
        <v>2</v>
      </c>
      <c r="CM47" s="45">
        <v>2</v>
      </c>
      <c r="CN47" s="45">
        <v>2</v>
      </c>
      <c r="CO47" s="45">
        <v>2</v>
      </c>
      <c r="CP47" s="45">
        <v>2</v>
      </c>
      <c r="CQ47" s="45">
        <v>2</v>
      </c>
      <c r="CR47" s="45">
        <v>2</v>
      </c>
      <c r="CS47" s="45">
        <v>2</v>
      </c>
      <c r="CT47" s="45">
        <v>2</v>
      </c>
      <c r="CU47" s="45"/>
      <c r="CV47" s="45"/>
      <c r="CW47" s="45"/>
      <c r="CX47" s="45">
        <v>2</v>
      </c>
      <c r="CY47" s="43">
        <f t="shared" si="28"/>
        <v>38</v>
      </c>
      <c r="CZ47" s="42">
        <f t="shared" si="29"/>
        <v>1</v>
      </c>
      <c r="DA47" s="43">
        <f t="shared" si="30"/>
        <v>0</v>
      </c>
      <c r="DB47" s="42">
        <f t="shared" si="31"/>
        <v>0</v>
      </c>
      <c r="DC47" s="43">
        <f t="shared" si="32"/>
        <v>0</v>
      </c>
      <c r="DD47" s="42">
        <f t="shared" si="33"/>
        <v>0</v>
      </c>
      <c r="DE47" s="43">
        <f t="shared" si="34"/>
        <v>0</v>
      </c>
      <c r="DF47" s="42">
        <f t="shared" si="35"/>
        <v>0</v>
      </c>
      <c r="DG47" s="52">
        <f t="shared" si="36"/>
        <v>2</v>
      </c>
      <c r="DH47" s="43" t="str">
        <f t="shared" si="37"/>
        <v>Đạt mục tiêu</v>
      </c>
      <c r="DI47" s="39"/>
    </row>
    <row r="48" spans="1:113" s="38" customFormat="1" ht="86.25" customHeight="1" x14ac:dyDescent="0.25">
      <c r="A48" s="267">
        <v>5</v>
      </c>
      <c r="B48" s="268"/>
      <c r="C48" s="317" t="s">
        <v>908</v>
      </c>
      <c r="D48" s="445" t="s">
        <v>35</v>
      </c>
      <c r="E48" s="317" t="s">
        <v>908</v>
      </c>
      <c r="F48" s="501" t="s">
        <v>35</v>
      </c>
      <c r="G48" s="324" t="s">
        <v>908</v>
      </c>
      <c r="H48" s="384" t="s">
        <v>1142</v>
      </c>
      <c r="I48" s="528" t="s">
        <v>1123</v>
      </c>
      <c r="J48" s="259" t="s">
        <v>33</v>
      </c>
      <c r="K48" s="580" t="s">
        <v>140</v>
      </c>
      <c r="L48" s="405" t="s">
        <v>681</v>
      </c>
      <c r="M48" s="341" t="s">
        <v>37</v>
      </c>
      <c r="N48" s="51" t="s">
        <v>24</v>
      </c>
      <c r="O48" s="50">
        <v>1</v>
      </c>
      <c r="P48" s="329"/>
      <c r="Q48" s="329"/>
      <c r="R48" s="329"/>
      <c r="S48" s="341" t="s">
        <v>24</v>
      </c>
      <c r="T48" s="341"/>
      <c r="U48" s="341"/>
      <c r="V48" s="341"/>
      <c r="W48" s="341"/>
      <c r="X48" s="329"/>
      <c r="Y48" s="329"/>
      <c r="Z48" s="329"/>
      <c r="AA48" s="47">
        <f t="shared" si="27"/>
        <v>1</v>
      </c>
      <c r="AB48" s="329"/>
      <c r="AC48" s="341"/>
      <c r="AD48" s="329"/>
      <c r="AE48" s="329"/>
      <c r="AF48" s="329"/>
      <c r="AG48" s="329"/>
      <c r="AH48" s="329"/>
      <c r="AI48" s="329"/>
      <c r="AJ48" s="329"/>
      <c r="AK48" s="329" t="s">
        <v>46</v>
      </c>
      <c r="AL48" s="329" t="s">
        <v>56</v>
      </c>
      <c r="AM48" s="329"/>
      <c r="AN48" s="329"/>
      <c r="AO48" s="329"/>
      <c r="AP48" s="329"/>
      <c r="AQ48" s="329"/>
      <c r="AR48" s="329"/>
      <c r="AS48" s="329"/>
      <c r="AT48" s="329"/>
      <c r="AU48" s="329"/>
      <c r="AV48" s="329"/>
      <c r="AW48" s="329"/>
      <c r="AX48" s="329"/>
      <c r="AY48" s="580" t="s">
        <v>46</v>
      </c>
      <c r="AZ48" s="477"/>
      <c r="BA48" s="47"/>
      <c r="BB48" s="47"/>
      <c r="BC48" s="329"/>
      <c r="BD48" s="329"/>
      <c r="BE48" s="329"/>
      <c r="BF48" s="329"/>
      <c r="BG48" s="329"/>
      <c r="BH48" s="329"/>
      <c r="BI48" s="329"/>
      <c r="BJ48" s="45">
        <v>2</v>
      </c>
      <c r="BK48" s="45">
        <v>1</v>
      </c>
      <c r="BL48" s="45">
        <v>2</v>
      </c>
      <c r="BM48" s="45">
        <v>2</v>
      </c>
      <c r="BN48" s="45">
        <v>2</v>
      </c>
      <c r="BO48" s="45">
        <v>2</v>
      </c>
      <c r="BP48" s="45">
        <v>2</v>
      </c>
      <c r="BQ48" s="45">
        <v>2</v>
      </c>
      <c r="BR48" s="45">
        <v>2</v>
      </c>
      <c r="BS48" s="45">
        <v>2</v>
      </c>
      <c r="BT48" s="45">
        <v>1</v>
      </c>
      <c r="BU48" s="45">
        <v>2</v>
      </c>
      <c r="BV48" s="45">
        <v>2</v>
      </c>
      <c r="BW48" s="45">
        <v>2</v>
      </c>
      <c r="BX48" s="45">
        <v>2</v>
      </c>
      <c r="BY48" s="45">
        <v>1</v>
      </c>
      <c r="BZ48" s="45">
        <v>1</v>
      </c>
      <c r="CA48" s="45">
        <v>2</v>
      </c>
      <c r="CB48" s="45">
        <v>2</v>
      </c>
      <c r="CC48" s="45">
        <v>2</v>
      </c>
      <c r="CD48" s="45">
        <v>1</v>
      </c>
      <c r="CE48" s="45">
        <v>2</v>
      </c>
      <c r="CF48" s="45">
        <v>2</v>
      </c>
      <c r="CG48" s="45">
        <v>2</v>
      </c>
      <c r="CH48" s="45">
        <v>2</v>
      </c>
      <c r="CI48" s="45">
        <v>2</v>
      </c>
      <c r="CJ48" s="45">
        <v>2</v>
      </c>
      <c r="CK48" s="45">
        <v>2</v>
      </c>
      <c r="CL48" s="45">
        <v>1</v>
      </c>
      <c r="CM48" s="45">
        <v>2</v>
      </c>
      <c r="CN48" s="45">
        <v>1</v>
      </c>
      <c r="CO48" s="45">
        <v>2</v>
      </c>
      <c r="CP48" s="45">
        <v>2</v>
      </c>
      <c r="CQ48" s="45">
        <v>2</v>
      </c>
      <c r="CR48" s="45">
        <v>1</v>
      </c>
      <c r="CS48" s="45">
        <v>2</v>
      </c>
      <c r="CT48" s="45">
        <v>2</v>
      </c>
      <c r="CU48" s="45">
        <v>2</v>
      </c>
      <c r="CV48" s="45">
        <v>1</v>
      </c>
      <c r="CW48" s="45">
        <v>2</v>
      </c>
      <c r="CX48" s="45">
        <v>2</v>
      </c>
      <c r="CY48" s="43">
        <f t="shared" si="28"/>
        <v>32</v>
      </c>
      <c r="CZ48" s="42">
        <f t="shared" si="29"/>
        <v>0.78048780487804881</v>
      </c>
      <c r="DA48" s="43">
        <f t="shared" si="30"/>
        <v>9</v>
      </c>
      <c r="DB48" s="42">
        <f t="shared" si="31"/>
        <v>0.21951219512195122</v>
      </c>
      <c r="DC48" s="43">
        <f t="shared" si="32"/>
        <v>0</v>
      </c>
      <c r="DD48" s="42">
        <f t="shared" si="33"/>
        <v>0</v>
      </c>
      <c r="DE48" s="43">
        <f t="shared" si="34"/>
        <v>0</v>
      </c>
      <c r="DF48" s="42">
        <f t="shared" si="35"/>
        <v>0</v>
      </c>
      <c r="DG48" s="52">
        <f t="shared" si="36"/>
        <v>1.7804878048780488</v>
      </c>
      <c r="DH48" s="43" t="str">
        <f t="shared" si="37"/>
        <v>Đạt mục tiêu</v>
      </c>
      <c r="DI48" s="47"/>
    </row>
    <row r="49" spans="1:130" s="38" customFormat="1" ht="120.75" hidden="1" customHeight="1" x14ac:dyDescent="0.25">
      <c r="A49" s="268">
        <v>29</v>
      </c>
      <c r="B49" s="268"/>
      <c r="C49" s="324" t="s">
        <v>907</v>
      </c>
      <c r="D49" s="324" t="s">
        <v>34</v>
      </c>
      <c r="E49" s="324" t="s">
        <v>906</v>
      </c>
      <c r="F49" s="324" t="s">
        <v>34</v>
      </c>
      <c r="G49" s="324" t="s">
        <v>906</v>
      </c>
      <c r="H49" s="326" t="s">
        <v>906</v>
      </c>
      <c r="I49" s="327">
        <v>1</v>
      </c>
      <c r="J49" s="329" t="s">
        <v>28</v>
      </c>
      <c r="K49" s="329" t="s">
        <v>157</v>
      </c>
      <c r="L49" s="310" t="s">
        <v>681</v>
      </c>
      <c r="M49" s="341" t="s">
        <v>37</v>
      </c>
      <c r="N49" s="51" t="s">
        <v>24</v>
      </c>
      <c r="O49" s="50">
        <v>1</v>
      </c>
      <c r="P49" s="329"/>
      <c r="Q49" s="329"/>
      <c r="R49" s="329" t="s">
        <v>24</v>
      </c>
      <c r="S49" s="341"/>
      <c r="T49" s="341"/>
      <c r="U49" s="341"/>
      <c r="V49" s="341"/>
      <c r="W49" s="341"/>
      <c r="X49" s="329"/>
      <c r="Y49" s="329"/>
      <c r="Z49" s="329"/>
      <c r="AA49" s="47">
        <f t="shared" si="27"/>
        <v>1</v>
      </c>
      <c r="AB49" s="329"/>
      <c r="AC49" s="341"/>
      <c r="AD49" s="329"/>
      <c r="AE49" s="329"/>
      <c r="AF49" s="329"/>
      <c r="AG49" s="329"/>
      <c r="AH49" s="329" t="s">
        <v>46</v>
      </c>
      <c r="AI49" s="329" t="s">
        <v>56</v>
      </c>
      <c r="AJ49" s="329"/>
      <c r="AK49" s="329"/>
      <c r="AL49" s="329"/>
      <c r="AM49" s="329"/>
      <c r="AN49" s="329"/>
      <c r="AO49" s="329"/>
      <c r="AP49" s="329"/>
      <c r="AQ49" s="329"/>
      <c r="AR49" s="329"/>
      <c r="AS49" s="329"/>
      <c r="AT49" s="329"/>
      <c r="AU49" s="329"/>
      <c r="AV49" s="329"/>
      <c r="AW49" s="329"/>
      <c r="AX49" s="329"/>
      <c r="AY49" s="39"/>
      <c r="AZ49" s="39"/>
      <c r="BA49" s="39"/>
      <c r="BB49" s="39"/>
      <c r="BC49" s="329"/>
      <c r="BD49" s="329"/>
      <c r="BE49" s="329"/>
      <c r="BF49" s="329"/>
      <c r="BG49" s="329"/>
      <c r="BH49" s="329"/>
      <c r="BI49" s="329"/>
      <c r="BJ49" s="45">
        <v>1</v>
      </c>
      <c r="BK49" s="45">
        <v>1</v>
      </c>
      <c r="BL49" s="45">
        <v>2</v>
      </c>
      <c r="BM49" s="45">
        <v>2</v>
      </c>
      <c r="BN49" s="45">
        <v>1</v>
      </c>
      <c r="BO49" s="45">
        <v>1</v>
      </c>
      <c r="BP49" s="45">
        <v>2</v>
      </c>
      <c r="BQ49" s="45">
        <v>2</v>
      </c>
      <c r="BR49" s="45">
        <v>2</v>
      </c>
      <c r="BS49" s="45">
        <v>2</v>
      </c>
      <c r="BT49" s="45">
        <v>1</v>
      </c>
      <c r="BU49" s="45">
        <v>2</v>
      </c>
      <c r="BV49" s="45">
        <v>2</v>
      </c>
      <c r="BW49" s="45">
        <v>2</v>
      </c>
      <c r="BX49" s="45">
        <v>2</v>
      </c>
      <c r="BY49" s="45">
        <v>2</v>
      </c>
      <c r="BZ49" s="45">
        <v>1</v>
      </c>
      <c r="CA49" s="45">
        <v>2</v>
      </c>
      <c r="CB49" s="45">
        <v>2</v>
      </c>
      <c r="CC49" s="45">
        <v>2</v>
      </c>
      <c r="CD49" s="45">
        <v>2</v>
      </c>
      <c r="CE49" s="45">
        <v>2</v>
      </c>
      <c r="CF49" s="45">
        <v>2</v>
      </c>
      <c r="CG49" s="45">
        <v>2</v>
      </c>
      <c r="CH49" s="45">
        <v>2</v>
      </c>
      <c r="CI49" s="45">
        <v>2</v>
      </c>
      <c r="CJ49" s="45">
        <v>2</v>
      </c>
      <c r="CK49" s="45">
        <v>2</v>
      </c>
      <c r="CL49" s="45">
        <v>2</v>
      </c>
      <c r="CM49" s="45">
        <v>2</v>
      </c>
      <c r="CN49" s="45">
        <v>1</v>
      </c>
      <c r="CO49" s="45">
        <v>2</v>
      </c>
      <c r="CP49" s="45">
        <v>2</v>
      </c>
      <c r="CQ49" s="45">
        <v>2</v>
      </c>
      <c r="CR49" s="45">
        <v>2</v>
      </c>
      <c r="CS49" s="45">
        <v>2</v>
      </c>
      <c r="CT49" s="45">
        <v>2</v>
      </c>
      <c r="CU49" s="45">
        <v>2</v>
      </c>
      <c r="CV49" s="45">
        <v>2</v>
      </c>
      <c r="CW49" s="45">
        <v>2</v>
      </c>
      <c r="CX49" s="45">
        <v>2</v>
      </c>
      <c r="CY49" s="43">
        <f>COUNTIF($BJ49:$CX49,2)</f>
        <v>34</v>
      </c>
      <c r="CZ49" s="42">
        <f>CY49/COUNTA($BJ49:$CX49)</f>
        <v>0.82926829268292679</v>
      </c>
      <c r="DA49" s="43">
        <f>COUNTIF($BJ49:$CX49,1)</f>
        <v>7</v>
      </c>
      <c r="DB49" s="42">
        <f t="shared" si="31"/>
        <v>0.17073170731707318</v>
      </c>
      <c r="DC49" s="43">
        <f t="shared" si="32"/>
        <v>0</v>
      </c>
      <c r="DD49" s="42">
        <f t="shared" si="33"/>
        <v>0</v>
      </c>
      <c r="DE49" s="43">
        <f t="shared" si="34"/>
        <v>0</v>
      </c>
      <c r="DF49" s="42">
        <f t="shared" si="35"/>
        <v>0</v>
      </c>
      <c r="DG49" s="52">
        <f t="shared" si="36"/>
        <v>1.8292682926829269</v>
      </c>
      <c r="DH49" s="43" t="str">
        <f t="shared" si="37"/>
        <v>Đạt mục tiêu</v>
      </c>
      <c r="DI49" s="39"/>
    </row>
    <row r="50" spans="1:130" s="38" customFormat="1" ht="78.75" hidden="1" customHeight="1" x14ac:dyDescent="0.25">
      <c r="A50" s="268">
        <v>30</v>
      </c>
      <c r="B50" s="268"/>
      <c r="C50" s="324" t="s">
        <v>905</v>
      </c>
      <c r="D50" s="324" t="s">
        <v>243</v>
      </c>
      <c r="E50" s="324" t="s">
        <v>904</v>
      </c>
      <c r="F50" s="324" t="s">
        <v>243</v>
      </c>
      <c r="G50" s="324" t="s">
        <v>904</v>
      </c>
      <c r="H50" s="326" t="s">
        <v>904</v>
      </c>
      <c r="I50" s="356" t="s">
        <v>515</v>
      </c>
      <c r="J50" s="329" t="s">
        <v>52</v>
      </c>
      <c r="K50" s="329" t="s">
        <v>27</v>
      </c>
      <c r="L50" s="310" t="s">
        <v>681</v>
      </c>
      <c r="M50" s="341" t="s">
        <v>37</v>
      </c>
      <c r="N50" s="51" t="s">
        <v>24</v>
      </c>
      <c r="O50" s="50">
        <v>1</v>
      </c>
      <c r="P50" s="329"/>
      <c r="Q50" s="329"/>
      <c r="R50" s="329"/>
      <c r="S50" s="341"/>
      <c r="T50" s="341"/>
      <c r="U50" s="341"/>
      <c r="V50" s="341"/>
      <c r="W50" s="341"/>
      <c r="X50" s="329" t="s">
        <v>24</v>
      </c>
      <c r="Y50" s="329"/>
      <c r="Z50" s="329"/>
      <c r="AA50" s="47">
        <f t="shared" si="27"/>
        <v>1</v>
      </c>
      <c r="AB50" s="329"/>
      <c r="AC50" s="341"/>
      <c r="AD50" s="329"/>
      <c r="AE50" s="329"/>
      <c r="AF50" s="329"/>
      <c r="AG50" s="329"/>
      <c r="AH50" s="329"/>
      <c r="AI50" s="329" t="s">
        <v>46</v>
      </c>
      <c r="AJ50" s="329"/>
      <c r="AK50" s="329"/>
      <c r="AL50" s="329"/>
      <c r="AM50" s="329"/>
      <c r="AN50" s="329"/>
      <c r="AO50" s="329"/>
      <c r="AP50" s="329"/>
      <c r="AQ50" s="329"/>
      <c r="AR50" s="329"/>
      <c r="AS50" s="329"/>
      <c r="AT50" s="329"/>
      <c r="AU50" s="329"/>
      <c r="AV50" s="329"/>
      <c r="AW50" s="329"/>
      <c r="AX50" s="329"/>
      <c r="AY50" s="39"/>
      <c r="AZ50" s="39"/>
      <c r="BA50" s="39"/>
      <c r="BB50" s="39"/>
      <c r="BC50" s="329"/>
      <c r="BD50" s="329"/>
      <c r="BE50" s="329"/>
      <c r="BF50" s="329"/>
      <c r="BG50" s="329"/>
      <c r="BH50" s="329"/>
      <c r="BI50" s="329"/>
      <c r="BJ50" s="45">
        <v>2</v>
      </c>
      <c r="BK50" s="45">
        <v>2</v>
      </c>
      <c r="BL50" s="45">
        <v>2</v>
      </c>
      <c r="BM50" s="45">
        <v>2</v>
      </c>
      <c r="BN50" s="45">
        <v>2</v>
      </c>
      <c r="BO50" s="45">
        <v>2</v>
      </c>
      <c r="BP50" s="45">
        <v>2</v>
      </c>
      <c r="BQ50" s="45">
        <v>2</v>
      </c>
      <c r="BR50" s="45">
        <v>2</v>
      </c>
      <c r="BS50" s="45">
        <v>2</v>
      </c>
      <c r="BT50" s="45">
        <v>2</v>
      </c>
      <c r="BU50" s="45">
        <v>2</v>
      </c>
      <c r="BV50" s="45">
        <v>2</v>
      </c>
      <c r="BW50" s="45">
        <v>2</v>
      </c>
      <c r="BX50" s="45">
        <v>2</v>
      </c>
      <c r="BY50" s="45">
        <v>2</v>
      </c>
      <c r="BZ50" s="45">
        <v>2</v>
      </c>
      <c r="CA50" s="45">
        <v>2</v>
      </c>
      <c r="CB50" s="45">
        <v>2</v>
      </c>
      <c r="CC50" s="45">
        <v>2</v>
      </c>
      <c r="CD50" s="45">
        <v>2</v>
      </c>
      <c r="CE50" s="45">
        <v>2</v>
      </c>
      <c r="CF50" s="45">
        <v>2</v>
      </c>
      <c r="CG50" s="45">
        <v>2</v>
      </c>
      <c r="CH50" s="45">
        <v>2</v>
      </c>
      <c r="CI50" s="45">
        <v>2</v>
      </c>
      <c r="CJ50" s="45">
        <v>2</v>
      </c>
      <c r="CK50" s="45">
        <v>2</v>
      </c>
      <c r="CL50" s="45">
        <v>2</v>
      </c>
      <c r="CM50" s="45">
        <v>2</v>
      </c>
      <c r="CN50" s="45">
        <v>2</v>
      </c>
      <c r="CO50" s="45">
        <v>2</v>
      </c>
      <c r="CP50" s="45">
        <v>2</v>
      </c>
      <c r="CQ50" s="45">
        <v>2</v>
      </c>
      <c r="CR50" s="45">
        <v>2</v>
      </c>
      <c r="CS50" s="45">
        <v>2</v>
      </c>
      <c r="CT50" s="45">
        <v>2</v>
      </c>
      <c r="CU50" s="45"/>
      <c r="CV50" s="45"/>
      <c r="CW50" s="45"/>
      <c r="CX50" s="45">
        <v>2</v>
      </c>
      <c r="CY50" s="43">
        <f>COUNTIF($BI50:$CX50,2)</f>
        <v>38</v>
      </c>
      <c r="CZ50" s="42">
        <f>CY50/COUNTA($BI50:$CX50)</f>
        <v>1</v>
      </c>
      <c r="DA50" s="43">
        <f>COUNTIF($BI50:$CX50,1)</f>
        <v>0</v>
      </c>
      <c r="DB50" s="42">
        <f t="shared" si="31"/>
        <v>0</v>
      </c>
      <c r="DC50" s="43">
        <f t="shared" si="32"/>
        <v>0</v>
      </c>
      <c r="DD50" s="42">
        <f t="shared" si="33"/>
        <v>0</v>
      </c>
      <c r="DE50" s="43">
        <f t="shared" si="34"/>
        <v>0</v>
      </c>
      <c r="DF50" s="42">
        <f t="shared" si="35"/>
        <v>0</v>
      </c>
      <c r="DG50" s="52">
        <f t="shared" si="36"/>
        <v>2</v>
      </c>
      <c r="DH50" s="43" t="str">
        <f t="shared" si="37"/>
        <v>Đạt mục tiêu</v>
      </c>
      <c r="DI50" s="39"/>
    </row>
    <row r="51" spans="1:130" ht="28.5" customHeight="1" x14ac:dyDescent="0.25">
      <c r="A51" s="263"/>
      <c r="B51" s="210"/>
      <c r="C51" s="606" t="s">
        <v>903</v>
      </c>
      <c r="D51" s="821"/>
      <c r="E51" s="608"/>
      <c r="F51" s="821"/>
      <c r="G51" s="607"/>
      <c r="H51" s="613"/>
      <c r="I51" s="528"/>
      <c r="J51" s="262" t="s">
        <v>314</v>
      </c>
      <c r="K51" s="404" t="s">
        <v>314</v>
      </c>
      <c r="L51" s="262" t="s">
        <v>314</v>
      </c>
      <c r="M51" s="390"/>
      <c r="N51" s="390"/>
      <c r="O51" s="390"/>
      <c r="P51" s="390"/>
      <c r="Q51" s="390"/>
      <c r="R51" s="390"/>
      <c r="S51" s="390"/>
      <c r="T51" s="390"/>
      <c r="U51" s="390"/>
      <c r="V51" s="390"/>
      <c r="W51" s="390"/>
      <c r="X51" s="390"/>
      <c r="Y51" s="390"/>
      <c r="Z51" s="390"/>
      <c r="AA51" s="390"/>
      <c r="AB51" s="390"/>
      <c r="AC51" s="390"/>
      <c r="AD51" s="390"/>
      <c r="AE51" s="390"/>
      <c r="AF51" s="390"/>
      <c r="AG51" s="390"/>
      <c r="AH51" s="390"/>
      <c r="AI51" s="390"/>
      <c r="AJ51" s="390"/>
      <c r="AK51" s="390"/>
      <c r="AL51" s="390"/>
      <c r="AM51" s="390"/>
      <c r="AN51" s="390"/>
      <c r="AO51" s="390"/>
      <c r="AP51" s="390"/>
      <c r="AQ51" s="390"/>
      <c r="AR51" s="390"/>
      <c r="AS51" s="390"/>
      <c r="AT51" s="390"/>
      <c r="AU51" s="390"/>
      <c r="AV51" s="390"/>
      <c r="AW51" s="390"/>
      <c r="AX51" s="390"/>
      <c r="AY51" s="386" t="s">
        <v>314</v>
      </c>
      <c r="AZ51" s="404"/>
      <c r="BA51" s="262" t="s">
        <v>314</v>
      </c>
      <c r="BB51" s="262"/>
      <c r="BC51" s="390"/>
      <c r="BD51" s="390"/>
      <c r="BE51" s="390"/>
      <c r="BF51" s="390"/>
      <c r="BG51" s="390"/>
      <c r="BH51" s="390"/>
      <c r="BI51" s="390"/>
      <c r="BJ51" s="390"/>
      <c r="BK51" s="390"/>
      <c r="BL51" s="390"/>
      <c r="BM51" s="390"/>
      <c r="BN51" s="390"/>
      <c r="BO51" s="390"/>
      <c r="BP51" s="390"/>
      <c r="BQ51" s="390"/>
      <c r="BR51" s="390"/>
      <c r="BS51" s="390"/>
      <c r="BT51" s="390"/>
      <c r="BU51" s="390"/>
      <c r="BV51" s="390"/>
      <c r="BW51" s="390"/>
      <c r="BX51" s="390"/>
      <c r="BY51" s="390"/>
      <c r="BZ51" s="390"/>
      <c r="CA51" s="390"/>
      <c r="CB51" s="390"/>
      <c r="CC51" s="390"/>
      <c r="CD51" s="390"/>
      <c r="CE51" s="390"/>
      <c r="CF51" s="390"/>
      <c r="CG51" s="390"/>
      <c r="CH51" s="390"/>
      <c r="CI51" s="390"/>
      <c r="CJ51" s="390"/>
      <c r="CK51" s="390"/>
      <c r="CL51" s="390"/>
      <c r="CM51" s="390"/>
      <c r="CN51" s="390"/>
      <c r="CO51" s="390"/>
      <c r="CP51" s="390"/>
      <c r="CQ51" s="390"/>
      <c r="CR51" s="390"/>
      <c r="CS51" s="390"/>
      <c r="CT51" s="390"/>
      <c r="CU51" s="390"/>
      <c r="CV51" s="390"/>
      <c r="CW51" s="390"/>
      <c r="CX51" s="390"/>
      <c r="CY51" s="390"/>
      <c r="CZ51" s="390"/>
      <c r="DA51" s="390"/>
      <c r="DB51" s="390"/>
      <c r="DC51" s="390"/>
      <c r="DD51" s="390"/>
      <c r="DE51" s="390"/>
      <c r="DF51" s="390"/>
      <c r="DG51" s="390"/>
      <c r="DH51" s="390"/>
      <c r="DI51" s="262" t="s">
        <v>314</v>
      </c>
    </row>
    <row r="52" spans="1:130" s="114" customFormat="1" ht="70.5" hidden="1" customHeight="1" x14ac:dyDescent="0.25">
      <c r="A52" s="268">
        <v>31</v>
      </c>
      <c r="B52" s="268"/>
      <c r="C52" s="345" t="s">
        <v>902</v>
      </c>
      <c r="D52" s="345" t="s">
        <v>35</v>
      </c>
      <c r="E52" s="345" t="s">
        <v>901</v>
      </c>
      <c r="F52" s="345" t="s">
        <v>34</v>
      </c>
      <c r="G52" s="345" t="s">
        <v>901</v>
      </c>
      <c r="H52" s="326" t="s">
        <v>901</v>
      </c>
      <c r="I52" s="327">
        <v>1</v>
      </c>
      <c r="J52" s="345" t="s">
        <v>43</v>
      </c>
      <c r="K52" s="329" t="s">
        <v>27</v>
      </c>
      <c r="L52" s="310" t="s">
        <v>681</v>
      </c>
      <c r="M52" s="303"/>
      <c r="N52" s="176"/>
      <c r="O52" s="50">
        <v>1</v>
      </c>
      <c r="P52" s="345"/>
      <c r="Q52" s="345"/>
      <c r="R52" s="345"/>
      <c r="S52" s="341" t="s">
        <v>24</v>
      </c>
      <c r="T52" s="345"/>
      <c r="U52" s="345"/>
      <c r="V52" s="345"/>
      <c r="W52" s="345"/>
      <c r="X52" s="345"/>
      <c r="Y52" s="345"/>
      <c r="Z52" s="345"/>
      <c r="AA52" s="47"/>
      <c r="AB52" s="329"/>
      <c r="AC52" s="345"/>
      <c r="AD52" s="345"/>
      <c r="AE52" s="345"/>
      <c r="AF52" s="345"/>
      <c r="AG52" s="345"/>
      <c r="AH52" s="345"/>
      <c r="AI52" s="345"/>
      <c r="AJ52" s="345"/>
      <c r="AK52" s="345"/>
      <c r="AL52" s="329" t="s">
        <v>46</v>
      </c>
      <c r="AM52" s="329" t="s">
        <v>56</v>
      </c>
      <c r="AN52" s="345"/>
      <c r="AO52" s="345"/>
      <c r="AP52" s="345"/>
      <c r="AQ52" s="345"/>
      <c r="AR52" s="345"/>
      <c r="AS52" s="345"/>
      <c r="AT52" s="345"/>
      <c r="AU52" s="345"/>
      <c r="AV52" s="345"/>
      <c r="AW52" s="345"/>
      <c r="AX52" s="345"/>
      <c r="AY52" s="351"/>
      <c r="AZ52" s="473"/>
      <c r="BA52" s="351"/>
      <c r="BB52" s="473"/>
      <c r="BC52" s="345"/>
      <c r="BD52" s="345"/>
      <c r="BE52" s="345"/>
      <c r="BF52" s="345"/>
      <c r="BG52" s="345"/>
      <c r="BH52" s="345"/>
      <c r="BI52" s="345"/>
      <c r="BJ52" s="318">
        <v>2</v>
      </c>
      <c r="BK52" s="45">
        <v>1</v>
      </c>
      <c r="BL52" s="318">
        <v>2</v>
      </c>
      <c r="BM52" s="318">
        <v>2</v>
      </c>
      <c r="BN52" s="318">
        <v>2</v>
      </c>
      <c r="BO52" s="318">
        <v>2</v>
      </c>
      <c r="BP52" s="318">
        <v>2</v>
      </c>
      <c r="BQ52" s="318">
        <v>2</v>
      </c>
      <c r="BR52" s="318">
        <v>2</v>
      </c>
      <c r="BS52" s="318">
        <v>2</v>
      </c>
      <c r="BT52" s="45">
        <v>1</v>
      </c>
      <c r="BU52" s="318">
        <v>2</v>
      </c>
      <c r="BV52" s="318">
        <v>2</v>
      </c>
      <c r="BW52" s="318">
        <v>2</v>
      </c>
      <c r="BX52" s="318">
        <v>2</v>
      </c>
      <c r="BY52" s="318">
        <v>2</v>
      </c>
      <c r="BZ52" s="318">
        <v>1</v>
      </c>
      <c r="CA52" s="318">
        <v>2</v>
      </c>
      <c r="CB52" s="318">
        <v>1</v>
      </c>
      <c r="CC52" s="318">
        <v>2</v>
      </c>
      <c r="CD52" s="318">
        <v>2</v>
      </c>
      <c r="CE52" s="318">
        <v>1</v>
      </c>
      <c r="CF52" s="318">
        <v>2</v>
      </c>
      <c r="CG52" s="318">
        <v>2</v>
      </c>
      <c r="CH52" s="318">
        <v>1</v>
      </c>
      <c r="CI52" s="318">
        <v>2</v>
      </c>
      <c r="CJ52" s="318">
        <v>2</v>
      </c>
      <c r="CK52" s="318">
        <v>1</v>
      </c>
      <c r="CL52" s="318">
        <v>2</v>
      </c>
      <c r="CM52" s="318">
        <v>2</v>
      </c>
      <c r="CN52" s="318">
        <v>1</v>
      </c>
      <c r="CO52" s="318">
        <v>2</v>
      </c>
      <c r="CP52" s="318">
        <v>1</v>
      </c>
      <c r="CQ52" s="318">
        <v>2</v>
      </c>
      <c r="CR52" s="318">
        <v>2</v>
      </c>
      <c r="CS52" s="318">
        <v>2</v>
      </c>
      <c r="CT52" s="318">
        <v>2</v>
      </c>
      <c r="CU52" s="318">
        <v>2</v>
      </c>
      <c r="CV52" s="318">
        <v>2</v>
      </c>
      <c r="CW52" s="318">
        <v>2</v>
      </c>
      <c r="CX52" s="318">
        <v>2</v>
      </c>
      <c r="CY52" s="43"/>
      <c r="CZ52" s="42"/>
      <c r="DA52" s="43"/>
      <c r="DB52" s="42"/>
      <c r="DC52" s="43"/>
      <c r="DD52" s="42"/>
      <c r="DE52" s="43"/>
      <c r="DF52" s="42"/>
      <c r="DG52" s="52"/>
      <c r="DH52" s="43"/>
      <c r="DI52" s="191"/>
      <c r="DJ52" s="211"/>
      <c r="DK52" s="266"/>
      <c r="DL52" s="266"/>
      <c r="DM52" s="266"/>
      <c r="DN52" s="539"/>
      <c r="DO52" s="539"/>
      <c r="DP52" s="539"/>
      <c r="DQ52" s="539"/>
      <c r="DR52" s="539"/>
      <c r="DS52" s="539"/>
      <c r="DT52" s="539"/>
      <c r="DU52" s="559"/>
    </row>
    <row r="53" spans="1:130" ht="51.75" customHeight="1" x14ac:dyDescent="0.25">
      <c r="A53" s="267">
        <v>6</v>
      </c>
      <c r="B53" s="283"/>
      <c r="C53" s="317" t="s">
        <v>900</v>
      </c>
      <c r="D53" s="445" t="s">
        <v>34</v>
      </c>
      <c r="E53" s="317" t="s">
        <v>899</v>
      </c>
      <c r="F53" s="501" t="s">
        <v>223</v>
      </c>
      <c r="G53" s="345" t="s">
        <v>899</v>
      </c>
      <c r="H53" s="317" t="s">
        <v>898</v>
      </c>
      <c r="I53" s="528" t="s">
        <v>1123</v>
      </c>
      <c r="J53" s="386" t="s">
        <v>33</v>
      </c>
      <c r="K53" s="580" t="s">
        <v>157</v>
      </c>
      <c r="L53" s="405" t="s">
        <v>681</v>
      </c>
      <c r="M53" s="345" t="s">
        <v>37</v>
      </c>
      <c r="N53" s="351"/>
      <c r="O53" s="50">
        <v>1</v>
      </c>
      <c r="P53" s="369"/>
      <c r="Q53" s="369"/>
      <c r="R53" s="369"/>
      <c r="S53" s="369"/>
      <c r="T53" s="369"/>
      <c r="U53" s="369"/>
      <c r="V53" s="369" t="s">
        <v>24</v>
      </c>
      <c r="W53" s="369"/>
      <c r="X53" s="369"/>
      <c r="Y53" s="369"/>
      <c r="Z53" s="369"/>
      <c r="AA53" s="340">
        <f>COUNTIF(P53:Z53,"x")</f>
        <v>1</v>
      </c>
      <c r="AB53" s="337"/>
      <c r="AC53" s="369"/>
      <c r="AD53" s="369"/>
      <c r="AE53" s="369"/>
      <c r="AF53" s="369"/>
      <c r="AG53" s="369"/>
      <c r="AH53" s="369"/>
      <c r="AI53" s="369"/>
      <c r="AJ53" s="369"/>
      <c r="AK53" s="369"/>
      <c r="AL53" s="369"/>
      <c r="AM53" s="369"/>
      <c r="AN53" s="369"/>
      <c r="AO53" s="369"/>
      <c r="AP53" s="369"/>
      <c r="AQ53" s="369"/>
      <c r="AR53" s="369"/>
      <c r="AS53" s="369"/>
      <c r="AT53" s="369"/>
      <c r="AU53" s="369"/>
      <c r="AV53" s="369"/>
      <c r="AW53" s="318" t="s">
        <v>46</v>
      </c>
      <c r="AX53" s="369"/>
      <c r="AY53" s="580" t="s">
        <v>23</v>
      </c>
      <c r="AZ53" s="444"/>
      <c r="BA53" s="422"/>
      <c r="BB53" s="422"/>
      <c r="BC53" s="369"/>
      <c r="BD53" s="369"/>
      <c r="BE53" s="369"/>
      <c r="BF53" s="369"/>
      <c r="BG53" s="369"/>
      <c r="BH53" s="369"/>
      <c r="BI53" s="369"/>
      <c r="BJ53" s="143">
        <v>2</v>
      </c>
      <c r="BK53" s="143">
        <v>2</v>
      </c>
      <c r="BL53" s="143">
        <v>2</v>
      </c>
      <c r="BM53" s="143">
        <v>2</v>
      </c>
      <c r="BN53" s="143">
        <v>2</v>
      </c>
      <c r="BO53" s="143">
        <v>2</v>
      </c>
      <c r="BP53" s="143">
        <v>2</v>
      </c>
      <c r="BQ53" s="143">
        <v>2</v>
      </c>
      <c r="BR53" s="143">
        <v>2</v>
      </c>
      <c r="BS53" s="143">
        <v>2</v>
      </c>
      <c r="BT53" s="143">
        <v>2</v>
      </c>
      <c r="BU53" s="143">
        <v>2</v>
      </c>
      <c r="BV53" s="143">
        <v>2</v>
      </c>
      <c r="BW53" s="143">
        <v>2</v>
      </c>
      <c r="BX53" s="143">
        <v>2</v>
      </c>
      <c r="BY53" s="143">
        <v>2</v>
      </c>
      <c r="BZ53" s="143">
        <v>2</v>
      </c>
      <c r="CA53" s="143">
        <v>2</v>
      </c>
      <c r="CB53" s="143">
        <v>2</v>
      </c>
      <c r="CC53" s="143">
        <v>2</v>
      </c>
      <c r="CD53" s="143">
        <v>2</v>
      </c>
      <c r="CE53" s="143">
        <v>2</v>
      </c>
      <c r="CF53" s="143">
        <v>2</v>
      </c>
      <c r="CG53" s="143">
        <v>2</v>
      </c>
      <c r="CH53" s="143">
        <v>2</v>
      </c>
      <c r="CI53" s="143">
        <v>2</v>
      </c>
      <c r="CJ53" s="143">
        <v>2</v>
      </c>
      <c r="CK53" s="143">
        <v>2</v>
      </c>
      <c r="CL53" s="143">
        <v>2</v>
      </c>
      <c r="CM53" s="143">
        <v>2</v>
      </c>
      <c r="CN53" s="143">
        <v>2</v>
      </c>
      <c r="CO53" s="143">
        <v>2</v>
      </c>
      <c r="CP53" s="143">
        <v>2</v>
      </c>
      <c r="CQ53" s="143">
        <v>2</v>
      </c>
      <c r="CR53" s="143">
        <v>2</v>
      </c>
      <c r="CS53" s="143">
        <v>2</v>
      </c>
      <c r="CT53" s="143">
        <v>2</v>
      </c>
      <c r="CU53" s="143"/>
      <c r="CV53" s="143"/>
      <c r="CW53" s="143"/>
      <c r="CX53" s="143">
        <v>2</v>
      </c>
      <c r="CY53" s="137">
        <f>COUNTIF($BI53:$CX53,2)</f>
        <v>38</v>
      </c>
      <c r="CZ53" s="136">
        <f>CY53/COUNTA($BI53:$CX53)</f>
        <v>1</v>
      </c>
      <c r="DA53" s="137">
        <f>COUNTIF($BI53:$CX53,1)</f>
        <v>0</v>
      </c>
      <c r="DB53" s="136">
        <f>DA53/COUNTA($BI53:$CX53)</f>
        <v>0</v>
      </c>
      <c r="DC53" s="137">
        <f>COUNTIF($BI53:$CX53,0)</f>
        <v>0</v>
      </c>
      <c r="DD53" s="136">
        <f>DC53/COUNTA($BI53:$CX53)</f>
        <v>0</v>
      </c>
      <c r="DE53" s="137">
        <f>COUNTIF($BI53:$CX53,"KĐG")</f>
        <v>0</v>
      </c>
      <c r="DF53" s="136">
        <f>DE53/COUNTA($BI53:$CX53)</f>
        <v>0</v>
      </c>
      <c r="DG53" s="160">
        <f>(((CY53*2)+(DA53*1)+(DC53*0)))/COUNTA($BI53:$CX53)</f>
        <v>2</v>
      </c>
      <c r="DH53" s="137" t="str">
        <f>IF(DG53&gt;=1.6,"Đạt mục tiêu",IF(DG53&gt;=1,"Cần cố gắng","Chưa đạt"))</f>
        <v>Đạt mục tiêu</v>
      </c>
      <c r="DI53" s="319"/>
    </row>
    <row r="54" spans="1:130" ht="57.75" hidden="1" customHeight="1" x14ac:dyDescent="0.25">
      <c r="A54" s="268">
        <v>33</v>
      </c>
      <c r="B54" s="268"/>
      <c r="C54" s="346" t="s">
        <v>896</v>
      </c>
      <c r="D54" s="310" t="s">
        <v>34</v>
      </c>
      <c r="E54" s="346" t="s">
        <v>897</v>
      </c>
      <c r="F54" s="310" t="s">
        <v>34</v>
      </c>
      <c r="G54" s="346" t="s">
        <v>895</v>
      </c>
      <c r="H54" s="346" t="s">
        <v>895</v>
      </c>
      <c r="I54" s="351"/>
      <c r="J54" s="346" t="s">
        <v>49</v>
      </c>
      <c r="K54" s="329" t="s">
        <v>140</v>
      </c>
      <c r="L54" s="310"/>
      <c r="M54" s="345"/>
      <c r="N54" s="351"/>
      <c r="O54" s="118"/>
      <c r="P54" s="345"/>
      <c r="Q54" s="345"/>
      <c r="R54" s="345"/>
      <c r="S54" s="345"/>
      <c r="T54" s="345"/>
      <c r="U54" s="345"/>
      <c r="V54" s="345"/>
      <c r="W54" s="345"/>
      <c r="X54" s="345"/>
      <c r="Y54" s="345"/>
      <c r="Z54" s="345" t="s">
        <v>24</v>
      </c>
      <c r="AA54" s="47">
        <f>COUNTIF(P54:Z54,"x")</f>
        <v>1</v>
      </c>
      <c r="AB54" s="329"/>
      <c r="AC54" s="345"/>
      <c r="AD54" s="345"/>
      <c r="AE54" s="345"/>
      <c r="AF54" s="345"/>
      <c r="AG54" s="345"/>
      <c r="AH54" s="345"/>
      <c r="AI54" s="345"/>
      <c r="AJ54" s="345"/>
      <c r="AK54" s="345"/>
      <c r="AL54" s="345"/>
      <c r="AM54" s="345"/>
      <c r="AN54" s="345"/>
      <c r="AO54" s="345"/>
      <c r="AP54" s="345"/>
      <c r="AQ54" s="345"/>
      <c r="AR54" s="345"/>
      <c r="AS54" s="345"/>
      <c r="AT54" s="345"/>
      <c r="AU54" s="345"/>
      <c r="AV54" s="345"/>
      <c r="AW54" s="345"/>
      <c r="AX54" s="345"/>
      <c r="AY54" s="351"/>
      <c r="AZ54" s="473"/>
      <c r="BA54" s="351"/>
      <c r="BB54" s="473"/>
      <c r="BC54" s="345"/>
      <c r="BD54" s="345"/>
      <c r="BE54" s="345"/>
      <c r="BF54" s="345"/>
      <c r="BG54" s="345"/>
      <c r="BH54" s="345"/>
      <c r="BI54" s="345"/>
      <c r="BJ54" s="45">
        <v>2</v>
      </c>
      <c r="BK54" s="45">
        <v>2</v>
      </c>
      <c r="BL54" s="45">
        <v>2</v>
      </c>
      <c r="BM54" s="45">
        <v>2</v>
      </c>
      <c r="BN54" s="45">
        <v>2</v>
      </c>
      <c r="BO54" s="45">
        <v>2</v>
      </c>
      <c r="BP54" s="45">
        <v>2</v>
      </c>
      <c r="BQ54" s="45">
        <v>2</v>
      </c>
      <c r="BR54" s="45">
        <v>2</v>
      </c>
      <c r="BS54" s="45">
        <v>2</v>
      </c>
      <c r="BT54" s="45">
        <v>2</v>
      </c>
      <c r="BU54" s="45">
        <v>2</v>
      </c>
      <c r="BV54" s="45">
        <v>2</v>
      </c>
      <c r="BW54" s="45">
        <v>2</v>
      </c>
      <c r="BX54" s="45">
        <v>2</v>
      </c>
      <c r="BY54" s="45">
        <v>2</v>
      </c>
      <c r="BZ54" s="45">
        <v>2</v>
      </c>
      <c r="CA54" s="45">
        <v>2</v>
      </c>
      <c r="CB54" s="45">
        <v>2</v>
      </c>
      <c r="CC54" s="45">
        <v>2</v>
      </c>
      <c r="CD54" s="45">
        <v>2</v>
      </c>
      <c r="CE54" s="45">
        <v>2</v>
      </c>
      <c r="CF54" s="45">
        <v>2</v>
      </c>
      <c r="CG54" s="45">
        <v>2</v>
      </c>
      <c r="CH54" s="45">
        <v>2</v>
      </c>
      <c r="CI54" s="45">
        <v>2</v>
      </c>
      <c r="CJ54" s="45">
        <v>2</v>
      </c>
      <c r="CK54" s="45">
        <v>2</v>
      </c>
      <c r="CL54" s="45">
        <v>2</v>
      </c>
      <c r="CM54" s="45">
        <v>2</v>
      </c>
      <c r="CN54" s="45">
        <v>2</v>
      </c>
      <c r="CO54" s="45">
        <v>2</v>
      </c>
      <c r="CP54" s="45">
        <v>2</v>
      </c>
      <c r="CQ54" s="45">
        <v>2</v>
      </c>
      <c r="CR54" s="45">
        <v>2</v>
      </c>
      <c r="CS54" s="45">
        <v>2</v>
      </c>
      <c r="CT54" s="45">
        <v>2</v>
      </c>
      <c r="CU54" s="45"/>
      <c r="CV54" s="45"/>
      <c r="CW54" s="45"/>
      <c r="CX54" s="45">
        <v>2</v>
      </c>
      <c r="CY54" s="43">
        <f>COUNTIF($BI54:$CX54,2)</f>
        <v>38</v>
      </c>
      <c r="CZ54" s="42">
        <f>CY54/COUNTA($BI54:$CX54)</f>
        <v>1</v>
      </c>
      <c r="DA54" s="43">
        <f>COUNTIF($BI54:$CX54,1)</f>
        <v>0</v>
      </c>
      <c r="DB54" s="42">
        <f>DA54/COUNTA($BI54:$CX54)</f>
        <v>0</v>
      </c>
      <c r="DC54" s="43">
        <f>COUNTIF($BI54:$CX54,0)</f>
        <v>0</v>
      </c>
      <c r="DD54" s="42">
        <f>DC54/COUNTA($BI54:$CX54)</f>
        <v>0</v>
      </c>
      <c r="DE54" s="43">
        <f>COUNTIF($BI54:$CX54,"KĐG")</f>
        <v>0</v>
      </c>
      <c r="DF54" s="42">
        <f>DE54/COUNTA($BI54:$CX54)</f>
        <v>0</v>
      </c>
      <c r="DG54" s="52">
        <f>(((CY54*2)+(DA54*1)+(DC54*0)))/COUNTA($BI54:$CX54)</f>
        <v>2</v>
      </c>
      <c r="DH54" s="43" t="str">
        <f>IF(DG54&gt;=1.6,"Đạt mục tiêu",IF(DG54&gt;=1,"Cần cố gắng","Chưa đạt"))</f>
        <v>Đạt mục tiêu</v>
      </c>
      <c r="DI54" s="342"/>
    </row>
    <row r="55" spans="1:130" ht="57.75" hidden="1" customHeight="1" x14ac:dyDescent="0.25">
      <c r="A55" s="268">
        <v>33</v>
      </c>
      <c r="B55" s="268"/>
      <c r="C55" s="346" t="s">
        <v>896</v>
      </c>
      <c r="D55" s="310" t="s">
        <v>34</v>
      </c>
      <c r="E55" s="346" t="s">
        <v>895</v>
      </c>
      <c r="F55" s="310" t="s">
        <v>34</v>
      </c>
      <c r="G55" s="346" t="s">
        <v>895</v>
      </c>
      <c r="H55" s="346" t="s">
        <v>895</v>
      </c>
      <c r="I55" s="351"/>
      <c r="J55" s="346" t="s">
        <v>57</v>
      </c>
      <c r="K55" s="329" t="s">
        <v>157</v>
      </c>
      <c r="L55" s="310" t="s">
        <v>681</v>
      </c>
      <c r="M55" s="345" t="s">
        <v>37</v>
      </c>
      <c r="N55" s="351"/>
      <c r="O55" s="118" t="s">
        <v>515</v>
      </c>
      <c r="P55" s="345"/>
      <c r="Q55" s="345"/>
      <c r="R55" s="345"/>
      <c r="S55" s="345"/>
      <c r="T55" s="345"/>
      <c r="U55" s="345"/>
      <c r="V55" s="345"/>
      <c r="W55" s="345"/>
      <c r="X55" s="345"/>
      <c r="Y55" s="345"/>
      <c r="Z55" s="345"/>
      <c r="AA55" s="47"/>
      <c r="AB55" s="329"/>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5"/>
      <c r="AY55" s="351"/>
      <c r="AZ55" s="473"/>
      <c r="BA55" s="39"/>
      <c r="BB55" s="39"/>
      <c r="BC55" s="345"/>
      <c r="BD55" s="345"/>
      <c r="BE55" s="345"/>
      <c r="BF55" s="345"/>
      <c r="BG55" s="345"/>
      <c r="BH55" s="345"/>
      <c r="BI55" s="3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3"/>
      <c r="CZ55" s="42"/>
      <c r="DA55" s="43"/>
      <c r="DB55" s="42"/>
      <c r="DC55" s="43"/>
      <c r="DD55" s="42"/>
      <c r="DE55" s="43"/>
      <c r="DF55" s="42"/>
      <c r="DG55" s="52"/>
      <c r="DH55" s="43"/>
      <c r="DI55" s="342"/>
    </row>
    <row r="56" spans="1:130" s="38" customFormat="1" ht="51.75" hidden="1" customHeight="1" x14ac:dyDescent="0.25">
      <c r="A56" s="268">
        <v>34</v>
      </c>
      <c r="B56" s="268"/>
      <c r="C56" s="324" t="s">
        <v>894</v>
      </c>
      <c r="D56" s="310" t="s">
        <v>34</v>
      </c>
      <c r="E56" s="324" t="s">
        <v>893</v>
      </c>
      <c r="F56" s="310" t="s">
        <v>34</v>
      </c>
      <c r="G56" s="324" t="s">
        <v>893</v>
      </c>
      <c r="H56" s="326" t="s">
        <v>893</v>
      </c>
      <c r="I56" s="327"/>
      <c r="J56" s="329" t="s">
        <v>57</v>
      </c>
      <c r="K56" s="329" t="s">
        <v>157</v>
      </c>
      <c r="L56" s="310" t="s">
        <v>681</v>
      </c>
      <c r="M56" s="341" t="s">
        <v>37</v>
      </c>
      <c r="N56" s="51"/>
      <c r="O56" s="50"/>
      <c r="P56" s="326"/>
      <c r="Q56" s="326"/>
      <c r="R56" s="326"/>
      <c r="S56" s="326"/>
      <c r="T56" s="341"/>
      <c r="U56" s="341"/>
      <c r="V56" s="326"/>
      <c r="W56" s="326" t="s">
        <v>24</v>
      </c>
      <c r="X56" s="326"/>
      <c r="Y56" s="326"/>
      <c r="Z56" s="326"/>
      <c r="AA56" s="47">
        <f t="shared" ref="AA56:AA60" si="38">COUNTIF(P56:Z56,"x")</f>
        <v>1</v>
      </c>
      <c r="AB56" s="329"/>
      <c r="AC56" s="341"/>
      <c r="AD56" s="329"/>
      <c r="AE56" s="329"/>
      <c r="AF56" s="329"/>
      <c r="AG56" s="329"/>
      <c r="AH56" s="329"/>
      <c r="AI56" s="329"/>
      <c r="AJ56" s="329"/>
      <c r="AK56" s="329"/>
      <c r="AL56" s="329"/>
      <c r="AM56" s="329"/>
      <c r="AN56" s="329"/>
      <c r="AO56" s="329"/>
      <c r="AP56" s="329"/>
      <c r="AQ56" s="329"/>
      <c r="AR56" s="329" t="s">
        <v>46</v>
      </c>
      <c r="AS56" s="329"/>
      <c r="AT56" s="329"/>
      <c r="AU56" s="329"/>
      <c r="AV56" s="329"/>
      <c r="AW56" s="329"/>
      <c r="AX56" s="329"/>
      <c r="AY56" s="39"/>
      <c r="AZ56" s="39"/>
      <c r="BA56" s="39"/>
      <c r="BB56" s="39"/>
      <c r="BC56" s="329"/>
      <c r="BD56" s="329"/>
      <c r="BE56" s="329"/>
      <c r="BF56" s="329"/>
      <c r="BG56" s="329"/>
      <c r="BH56" s="329"/>
      <c r="BI56" s="329"/>
      <c r="BJ56" s="45">
        <v>2</v>
      </c>
      <c r="BK56" s="45">
        <v>2</v>
      </c>
      <c r="BL56" s="45">
        <v>2</v>
      </c>
      <c r="BM56" s="45">
        <v>2</v>
      </c>
      <c r="BN56" s="45">
        <v>2</v>
      </c>
      <c r="BO56" s="45">
        <v>2</v>
      </c>
      <c r="BP56" s="45">
        <v>2</v>
      </c>
      <c r="BQ56" s="45">
        <v>2</v>
      </c>
      <c r="BR56" s="45">
        <v>2</v>
      </c>
      <c r="BS56" s="45">
        <v>2</v>
      </c>
      <c r="BT56" s="45">
        <v>2</v>
      </c>
      <c r="BU56" s="45">
        <v>2</v>
      </c>
      <c r="BV56" s="45">
        <v>2</v>
      </c>
      <c r="BW56" s="45">
        <v>2</v>
      </c>
      <c r="BX56" s="45">
        <v>2</v>
      </c>
      <c r="BY56" s="45">
        <v>2</v>
      </c>
      <c r="BZ56" s="45">
        <v>2</v>
      </c>
      <c r="CA56" s="45">
        <v>2</v>
      </c>
      <c r="CB56" s="45">
        <v>2</v>
      </c>
      <c r="CC56" s="45">
        <v>2</v>
      </c>
      <c r="CD56" s="45">
        <v>2</v>
      </c>
      <c r="CE56" s="45">
        <v>2</v>
      </c>
      <c r="CF56" s="45">
        <v>2</v>
      </c>
      <c r="CG56" s="45">
        <v>2</v>
      </c>
      <c r="CH56" s="45">
        <v>2</v>
      </c>
      <c r="CI56" s="45">
        <v>2</v>
      </c>
      <c r="CJ56" s="45">
        <v>2</v>
      </c>
      <c r="CK56" s="45">
        <v>2</v>
      </c>
      <c r="CL56" s="45">
        <v>2</v>
      </c>
      <c r="CM56" s="45">
        <v>2</v>
      </c>
      <c r="CN56" s="45">
        <v>2</v>
      </c>
      <c r="CO56" s="45">
        <v>2</v>
      </c>
      <c r="CP56" s="45">
        <v>2</v>
      </c>
      <c r="CQ56" s="45">
        <v>2</v>
      </c>
      <c r="CR56" s="45">
        <v>2</v>
      </c>
      <c r="CS56" s="45">
        <v>2</v>
      </c>
      <c r="CT56" s="45">
        <v>2</v>
      </c>
      <c r="CU56" s="45"/>
      <c r="CV56" s="45"/>
      <c r="CW56" s="45"/>
      <c r="CX56" s="45">
        <v>2</v>
      </c>
      <c r="CY56" s="40">
        <f>COUNTIF($BI56:$CX56,2)</f>
        <v>38</v>
      </c>
      <c r="CZ56" s="44">
        <f>CY56/33</f>
        <v>1.1515151515151516</v>
      </c>
      <c r="DA56" s="40">
        <f>COUNTIF($BI56:$CX56,1)</f>
        <v>0</v>
      </c>
      <c r="DB56" s="42">
        <f t="shared" ref="DB56:DB60" si="39">DA56/COUNTA($BI56:$CX56)</f>
        <v>0</v>
      </c>
      <c r="DC56" s="40">
        <f t="shared" ref="DC56:DC60" si="40">COUNTIF($BI56:$CX56,0)</f>
        <v>0</v>
      </c>
      <c r="DD56" s="44">
        <f t="shared" ref="DD56:DD60" si="41">DC56/COUNTA($BI56:$CX56)</f>
        <v>0</v>
      </c>
      <c r="DE56" s="43">
        <f t="shared" ref="DE56:DE60" si="42">COUNTIF($BI56:$CX56,"KĐG")</f>
        <v>0</v>
      </c>
      <c r="DF56" s="42">
        <f t="shared" ref="DF56:DF60" si="43">DE56/COUNTA($BI56:$CX56)</f>
        <v>0</v>
      </c>
      <c r="DG56" s="41">
        <f t="shared" ref="DG56:DG60" si="44">(((CY56*2)+(DA56*1)+(DC56*0)))/COUNTA($BI56:$CX56)</f>
        <v>2</v>
      </c>
      <c r="DH56" s="40" t="str">
        <f t="shared" ref="DH56:DH60" si="45">IF(DG56&gt;=1.6,"Đạt mục tiêu",IF(DG56&gt;=1,"Cần cố gắng","Chưa đạt"))</f>
        <v>Đạt mục tiêu</v>
      </c>
      <c r="DI56" s="39"/>
    </row>
    <row r="57" spans="1:130" s="38" customFormat="1" ht="89.25" hidden="1" customHeight="1" x14ac:dyDescent="0.25">
      <c r="A57" s="268">
        <v>35</v>
      </c>
      <c r="B57" s="268"/>
      <c r="C57" s="324" t="s">
        <v>892</v>
      </c>
      <c r="D57" s="310" t="s">
        <v>34</v>
      </c>
      <c r="E57" s="324" t="s">
        <v>892</v>
      </c>
      <c r="F57" s="310" t="s">
        <v>34</v>
      </c>
      <c r="G57" s="324" t="s">
        <v>892</v>
      </c>
      <c r="H57" s="326" t="s">
        <v>892</v>
      </c>
      <c r="I57" s="327">
        <v>1</v>
      </c>
      <c r="J57" s="329" t="s">
        <v>115</v>
      </c>
      <c r="K57" s="329" t="s">
        <v>27</v>
      </c>
      <c r="L57" s="310" t="s">
        <v>681</v>
      </c>
      <c r="M57" s="341" t="s">
        <v>37</v>
      </c>
      <c r="N57" s="51"/>
      <c r="O57" s="50">
        <v>1</v>
      </c>
      <c r="P57" s="329" t="s">
        <v>24</v>
      </c>
      <c r="Q57" s="329"/>
      <c r="R57" s="329"/>
      <c r="S57" s="341"/>
      <c r="T57" s="341"/>
      <c r="U57" s="341"/>
      <c r="V57" s="341"/>
      <c r="W57" s="341"/>
      <c r="X57" s="329"/>
      <c r="Y57" s="329"/>
      <c r="Z57" s="329"/>
      <c r="AA57" s="47">
        <f t="shared" si="38"/>
        <v>1</v>
      </c>
      <c r="AB57" s="329"/>
      <c r="AC57" s="341" t="s">
        <v>46</v>
      </c>
      <c r="AD57" s="329" t="s">
        <v>56</v>
      </c>
      <c r="AE57" s="329"/>
      <c r="AF57" s="329"/>
      <c r="AG57" s="329"/>
      <c r="AH57" s="329"/>
      <c r="AI57" s="329"/>
      <c r="AJ57" s="329"/>
      <c r="AK57" s="329"/>
      <c r="AL57" s="329"/>
      <c r="AM57" s="329" t="s">
        <v>46</v>
      </c>
      <c r="AN57" s="329"/>
      <c r="AO57" s="329"/>
      <c r="AP57" s="329"/>
      <c r="AQ57" s="329"/>
      <c r="AR57" s="329"/>
      <c r="AS57" s="329"/>
      <c r="AT57" s="329"/>
      <c r="AU57" s="329"/>
      <c r="AV57" s="329"/>
      <c r="AW57" s="329"/>
      <c r="AX57" s="329"/>
      <c r="AY57" s="39"/>
      <c r="AZ57" s="39"/>
      <c r="BA57" s="39"/>
      <c r="BB57" s="39"/>
      <c r="BC57" s="329"/>
      <c r="BD57" s="329"/>
      <c r="BE57" s="329"/>
      <c r="BF57" s="329"/>
      <c r="BG57" s="329"/>
      <c r="BH57" s="329"/>
      <c r="BI57" s="329"/>
      <c r="BJ57" s="45">
        <v>2</v>
      </c>
      <c r="BK57" s="45">
        <v>1</v>
      </c>
      <c r="BL57" s="45">
        <v>2</v>
      </c>
      <c r="BM57" s="45">
        <v>2</v>
      </c>
      <c r="BN57" s="45">
        <v>2</v>
      </c>
      <c r="BO57" s="45">
        <v>2</v>
      </c>
      <c r="BP57" s="45">
        <v>1</v>
      </c>
      <c r="BQ57" s="45">
        <v>2</v>
      </c>
      <c r="BR57" s="45">
        <v>2</v>
      </c>
      <c r="BS57" s="45">
        <v>2</v>
      </c>
      <c r="BT57" s="45">
        <v>1</v>
      </c>
      <c r="BU57" s="45">
        <v>2</v>
      </c>
      <c r="BV57" s="45">
        <v>2</v>
      </c>
      <c r="BW57" s="45">
        <v>1</v>
      </c>
      <c r="BX57" s="45">
        <v>2</v>
      </c>
      <c r="BY57" s="45">
        <v>2</v>
      </c>
      <c r="BZ57" s="45">
        <v>1</v>
      </c>
      <c r="CA57" s="45">
        <v>1</v>
      </c>
      <c r="CB57" s="45">
        <v>2</v>
      </c>
      <c r="CC57" s="45">
        <v>2</v>
      </c>
      <c r="CD57" s="45">
        <v>1</v>
      </c>
      <c r="CE57" s="45">
        <v>2</v>
      </c>
      <c r="CF57" s="45">
        <v>2</v>
      </c>
      <c r="CG57" s="45">
        <v>2</v>
      </c>
      <c r="CH57" s="45">
        <v>2</v>
      </c>
      <c r="CI57" s="45">
        <v>2</v>
      </c>
      <c r="CJ57" s="45">
        <v>2</v>
      </c>
      <c r="CK57" s="45">
        <v>2</v>
      </c>
      <c r="CL57" s="45">
        <v>2</v>
      </c>
      <c r="CM57" s="45">
        <v>2</v>
      </c>
      <c r="CN57" s="45">
        <v>1</v>
      </c>
      <c r="CO57" s="45">
        <v>2</v>
      </c>
      <c r="CP57" s="45">
        <v>2</v>
      </c>
      <c r="CQ57" s="45">
        <v>2</v>
      </c>
      <c r="CR57" s="45">
        <v>1</v>
      </c>
      <c r="CS57" s="45">
        <v>2</v>
      </c>
      <c r="CT57" s="45">
        <v>2</v>
      </c>
      <c r="CU57" s="45">
        <v>2</v>
      </c>
      <c r="CV57" s="45">
        <v>2</v>
      </c>
      <c r="CW57" s="45">
        <v>2</v>
      </c>
      <c r="CX57" s="45">
        <v>2</v>
      </c>
      <c r="CY57" s="43">
        <f>COUNTIF($BI57:$CX57,2)</f>
        <v>32</v>
      </c>
      <c r="CZ57" s="42">
        <f>CY57/COUNTA($BI57:$CX57)</f>
        <v>0.78048780487804881</v>
      </c>
      <c r="DA57" s="43">
        <f>COUNTIF($BI57:$CX57,1)</f>
        <v>9</v>
      </c>
      <c r="DB57" s="42">
        <f t="shared" si="39"/>
        <v>0.21951219512195122</v>
      </c>
      <c r="DC57" s="43">
        <f t="shared" si="40"/>
        <v>0</v>
      </c>
      <c r="DD57" s="42">
        <f t="shared" si="41"/>
        <v>0</v>
      </c>
      <c r="DE57" s="43">
        <f t="shared" si="42"/>
        <v>0</v>
      </c>
      <c r="DF57" s="42">
        <f t="shared" si="43"/>
        <v>0</v>
      </c>
      <c r="DG57" s="52">
        <f t="shared" si="44"/>
        <v>1.7804878048780488</v>
      </c>
      <c r="DH57" s="43" t="str">
        <f t="shared" si="45"/>
        <v>Đạt mục tiêu</v>
      </c>
      <c r="DI57" s="39"/>
    </row>
    <row r="58" spans="1:130" s="38" customFormat="1" ht="64.5" hidden="1" customHeight="1" x14ac:dyDescent="0.25">
      <c r="A58" s="268">
        <v>36</v>
      </c>
      <c r="B58" s="268"/>
      <c r="C58" s="310" t="s">
        <v>891</v>
      </c>
      <c r="D58" s="310" t="s">
        <v>34</v>
      </c>
      <c r="E58" s="310" t="s">
        <v>890</v>
      </c>
      <c r="F58" s="310" t="s">
        <v>34</v>
      </c>
      <c r="G58" s="54" t="s">
        <v>890</v>
      </c>
      <c r="H58" s="326" t="s">
        <v>890</v>
      </c>
      <c r="I58" s="327">
        <v>1</v>
      </c>
      <c r="J58" s="329" t="s">
        <v>43</v>
      </c>
      <c r="K58" s="329" t="s">
        <v>140</v>
      </c>
      <c r="L58" s="310" t="s">
        <v>681</v>
      </c>
      <c r="M58" s="341" t="s">
        <v>37</v>
      </c>
      <c r="N58" s="51"/>
      <c r="O58" s="50">
        <v>1</v>
      </c>
      <c r="P58" s="329"/>
      <c r="Q58" s="329"/>
      <c r="R58" s="329"/>
      <c r="S58" s="341" t="s">
        <v>24</v>
      </c>
      <c r="T58" s="341"/>
      <c r="U58" s="341"/>
      <c r="V58" s="341"/>
      <c r="W58" s="341"/>
      <c r="X58" s="329"/>
      <c r="Y58" s="329"/>
      <c r="Z58" s="329"/>
      <c r="AA58" s="47">
        <f t="shared" si="38"/>
        <v>1</v>
      </c>
      <c r="AB58" s="329"/>
      <c r="AC58" s="341"/>
      <c r="AD58" s="329"/>
      <c r="AE58" s="329"/>
      <c r="AF58" s="329"/>
      <c r="AG58" s="329"/>
      <c r="AH58" s="329"/>
      <c r="AI58" s="329"/>
      <c r="AJ58" s="329" t="s">
        <v>46</v>
      </c>
      <c r="AK58" s="329"/>
      <c r="AL58" s="329"/>
      <c r="AM58" s="329"/>
      <c r="AN58" s="329" t="s">
        <v>46</v>
      </c>
      <c r="AO58" s="329" t="s">
        <v>56</v>
      </c>
      <c r="AP58" s="329"/>
      <c r="AQ58" s="329"/>
      <c r="AR58" s="329"/>
      <c r="AS58" s="329"/>
      <c r="AT58" s="329"/>
      <c r="AU58" s="329"/>
      <c r="AV58" s="329"/>
      <c r="AW58" s="329"/>
      <c r="AX58" s="329"/>
      <c r="AY58" s="39"/>
      <c r="AZ58" s="39"/>
      <c r="BA58" s="39"/>
      <c r="BB58" s="39"/>
      <c r="BC58" s="329"/>
      <c r="BD58" s="329"/>
      <c r="BE58" s="329"/>
      <c r="BF58" s="329"/>
      <c r="BG58" s="329"/>
      <c r="BH58" s="329"/>
      <c r="BI58" s="329"/>
      <c r="BJ58" s="45">
        <v>2</v>
      </c>
      <c r="BK58" s="45">
        <v>1</v>
      </c>
      <c r="BL58" s="45">
        <v>2</v>
      </c>
      <c r="BM58" s="45">
        <v>2</v>
      </c>
      <c r="BN58" s="45">
        <v>2</v>
      </c>
      <c r="BO58" s="45">
        <v>2</v>
      </c>
      <c r="BP58" s="45">
        <v>2</v>
      </c>
      <c r="BQ58" s="45">
        <v>2</v>
      </c>
      <c r="BR58" s="45">
        <v>2</v>
      </c>
      <c r="BS58" s="45">
        <v>2</v>
      </c>
      <c r="BT58" s="45">
        <v>1</v>
      </c>
      <c r="BU58" s="45">
        <v>2</v>
      </c>
      <c r="BV58" s="45">
        <v>2</v>
      </c>
      <c r="BW58" s="45">
        <v>2</v>
      </c>
      <c r="BX58" s="45">
        <v>2</v>
      </c>
      <c r="BY58" s="45">
        <v>2</v>
      </c>
      <c r="BZ58" s="45">
        <v>1</v>
      </c>
      <c r="CA58" s="45">
        <v>2</v>
      </c>
      <c r="CB58" s="45">
        <v>2</v>
      </c>
      <c r="CC58" s="45">
        <v>2</v>
      </c>
      <c r="CD58" s="45">
        <v>2</v>
      </c>
      <c r="CE58" s="45">
        <v>2</v>
      </c>
      <c r="CF58" s="45">
        <v>2</v>
      </c>
      <c r="CG58" s="45">
        <v>2</v>
      </c>
      <c r="CH58" s="45">
        <v>2</v>
      </c>
      <c r="CI58" s="45">
        <v>2</v>
      </c>
      <c r="CJ58" s="45">
        <v>2</v>
      </c>
      <c r="CK58" s="45">
        <v>2</v>
      </c>
      <c r="CL58" s="45">
        <v>2</v>
      </c>
      <c r="CM58" s="45">
        <v>2</v>
      </c>
      <c r="CN58" s="45">
        <v>1</v>
      </c>
      <c r="CO58" s="45">
        <v>2</v>
      </c>
      <c r="CP58" s="45">
        <v>2</v>
      </c>
      <c r="CQ58" s="45">
        <v>2</v>
      </c>
      <c r="CR58" s="45">
        <v>2</v>
      </c>
      <c r="CS58" s="45">
        <v>2</v>
      </c>
      <c r="CT58" s="45">
        <v>2</v>
      </c>
      <c r="CU58" s="45">
        <v>2</v>
      </c>
      <c r="CV58" s="45">
        <v>2</v>
      </c>
      <c r="CW58" s="45">
        <v>2</v>
      </c>
      <c r="CX58" s="45">
        <v>2</v>
      </c>
      <c r="CY58" s="43">
        <f>COUNTIF($BJ58:$CX58,2)</f>
        <v>37</v>
      </c>
      <c r="CZ58" s="42">
        <f>CY58/COUNTA($BJ58:$CX58)</f>
        <v>0.90243902439024393</v>
      </c>
      <c r="DA58" s="43">
        <f>COUNTIF($BJ58:$CX58,1)</f>
        <v>4</v>
      </c>
      <c r="DB58" s="42">
        <f t="shared" si="39"/>
        <v>9.7560975609756101E-2</v>
      </c>
      <c r="DC58" s="43">
        <f t="shared" si="40"/>
        <v>0</v>
      </c>
      <c r="DD58" s="42">
        <f t="shared" si="41"/>
        <v>0</v>
      </c>
      <c r="DE58" s="43">
        <f t="shared" si="42"/>
        <v>0</v>
      </c>
      <c r="DF58" s="42">
        <f t="shared" si="43"/>
        <v>0</v>
      </c>
      <c r="DG58" s="52">
        <f t="shared" si="44"/>
        <v>1.9024390243902438</v>
      </c>
      <c r="DH58" s="43" t="str">
        <f t="shared" si="45"/>
        <v>Đạt mục tiêu</v>
      </c>
      <c r="DI58" s="39"/>
    </row>
    <row r="59" spans="1:130" s="38" customFormat="1" ht="26.25" hidden="1" customHeight="1" x14ac:dyDescent="0.25">
      <c r="A59" s="268">
        <v>37</v>
      </c>
      <c r="B59" s="268"/>
      <c r="C59" s="310" t="s">
        <v>889</v>
      </c>
      <c r="D59" s="310" t="s">
        <v>34</v>
      </c>
      <c r="E59" s="310" t="s">
        <v>888</v>
      </c>
      <c r="F59" s="310" t="s">
        <v>34</v>
      </c>
      <c r="G59" s="310" t="s">
        <v>888</v>
      </c>
      <c r="H59" s="310" t="s">
        <v>888</v>
      </c>
      <c r="I59" s="327"/>
      <c r="J59" s="329" t="s">
        <v>30</v>
      </c>
      <c r="K59" s="329" t="s">
        <v>157</v>
      </c>
      <c r="L59" s="310" t="s">
        <v>681</v>
      </c>
      <c r="M59" s="341" t="s">
        <v>37</v>
      </c>
      <c r="N59" s="51" t="s">
        <v>24</v>
      </c>
      <c r="O59" s="50"/>
      <c r="P59" s="329"/>
      <c r="Q59" s="329" t="s">
        <v>24</v>
      </c>
      <c r="R59" s="329"/>
      <c r="S59" s="341"/>
      <c r="T59" s="341"/>
      <c r="U59" s="341"/>
      <c r="V59" s="341"/>
      <c r="W59" s="341"/>
      <c r="X59" s="329"/>
      <c r="Y59" s="329"/>
      <c r="Z59" s="329"/>
      <c r="AA59" s="47">
        <f t="shared" si="38"/>
        <v>1</v>
      </c>
      <c r="AB59" s="329"/>
      <c r="AC59" s="341"/>
      <c r="AD59" s="329"/>
      <c r="AE59" s="329"/>
      <c r="AF59" s="329" t="s">
        <v>56</v>
      </c>
      <c r="AG59" s="329"/>
      <c r="AH59" s="329"/>
      <c r="AI59" s="329"/>
      <c r="AJ59" s="329"/>
      <c r="AK59" s="329"/>
      <c r="AL59" s="329"/>
      <c r="AM59" s="329"/>
      <c r="AN59" s="329"/>
      <c r="AO59" s="329"/>
      <c r="AP59" s="329"/>
      <c r="AQ59" s="329"/>
      <c r="AR59" s="329"/>
      <c r="AS59" s="329"/>
      <c r="AT59" s="329"/>
      <c r="AU59" s="329"/>
      <c r="AV59" s="329"/>
      <c r="AW59" s="329"/>
      <c r="AX59" s="329"/>
      <c r="AY59" s="39"/>
      <c r="AZ59" s="39"/>
      <c r="BA59" s="39"/>
      <c r="BB59" s="39"/>
      <c r="BC59" s="329"/>
      <c r="BD59" s="329"/>
      <c r="BE59" s="329"/>
      <c r="BF59" s="329"/>
      <c r="BG59" s="329"/>
      <c r="BH59" s="329"/>
      <c r="BI59" s="329"/>
      <c r="BJ59" s="45">
        <v>2</v>
      </c>
      <c r="BK59" s="45">
        <v>1</v>
      </c>
      <c r="BL59" s="45">
        <v>2</v>
      </c>
      <c r="BM59" s="45">
        <v>2</v>
      </c>
      <c r="BN59" s="45">
        <v>2</v>
      </c>
      <c r="BO59" s="45">
        <v>2</v>
      </c>
      <c r="BP59" s="45">
        <v>2</v>
      </c>
      <c r="BQ59" s="45">
        <v>2</v>
      </c>
      <c r="BR59" s="45">
        <v>2</v>
      </c>
      <c r="BS59" s="45">
        <v>2</v>
      </c>
      <c r="BT59" s="45">
        <v>1</v>
      </c>
      <c r="BU59" s="45">
        <v>2</v>
      </c>
      <c r="BV59" s="45">
        <v>2</v>
      </c>
      <c r="BW59" s="45">
        <v>2</v>
      </c>
      <c r="BX59" s="45">
        <v>2</v>
      </c>
      <c r="BY59" s="45">
        <v>2</v>
      </c>
      <c r="BZ59" s="45">
        <v>1</v>
      </c>
      <c r="CA59" s="45">
        <v>2</v>
      </c>
      <c r="CB59" s="45">
        <v>2</v>
      </c>
      <c r="CC59" s="45">
        <v>2</v>
      </c>
      <c r="CD59" s="45">
        <v>2</v>
      </c>
      <c r="CE59" s="45">
        <v>2</v>
      </c>
      <c r="CF59" s="45">
        <v>2</v>
      </c>
      <c r="CG59" s="45">
        <v>2</v>
      </c>
      <c r="CH59" s="45">
        <v>2</v>
      </c>
      <c r="CI59" s="45">
        <v>1</v>
      </c>
      <c r="CJ59" s="45">
        <v>1</v>
      </c>
      <c r="CK59" s="45">
        <v>2</v>
      </c>
      <c r="CL59" s="45">
        <v>1</v>
      </c>
      <c r="CM59" s="45">
        <v>2</v>
      </c>
      <c r="CN59" s="45">
        <v>1</v>
      </c>
      <c r="CO59" s="45">
        <v>2</v>
      </c>
      <c r="CP59" s="45">
        <v>1</v>
      </c>
      <c r="CQ59" s="45">
        <v>2</v>
      </c>
      <c r="CR59" s="45">
        <v>2</v>
      </c>
      <c r="CS59" s="45">
        <v>2</v>
      </c>
      <c r="CT59" s="45">
        <v>2</v>
      </c>
      <c r="CU59" s="45">
        <v>2</v>
      </c>
      <c r="CV59" s="45">
        <v>2</v>
      </c>
      <c r="CW59" s="45">
        <v>1</v>
      </c>
      <c r="CX59" s="45">
        <v>2</v>
      </c>
      <c r="CY59" s="43">
        <f>COUNTIF($BI59:$CX59,2)</f>
        <v>32</v>
      </c>
      <c r="CZ59" s="42">
        <f>CY59/COUNTA($BI59:$CX59)</f>
        <v>0.78048780487804881</v>
      </c>
      <c r="DA59" s="43">
        <f>COUNTIF($BI59:$CX59,1)</f>
        <v>9</v>
      </c>
      <c r="DB59" s="42">
        <f t="shared" si="39"/>
        <v>0.21951219512195122</v>
      </c>
      <c r="DC59" s="43">
        <f t="shared" si="40"/>
        <v>0</v>
      </c>
      <c r="DD59" s="42">
        <f t="shared" si="41"/>
        <v>0</v>
      </c>
      <c r="DE59" s="43">
        <f t="shared" si="42"/>
        <v>0</v>
      </c>
      <c r="DF59" s="42">
        <f t="shared" si="43"/>
        <v>0</v>
      </c>
      <c r="DG59" s="52">
        <f t="shared" si="44"/>
        <v>1.7804878048780488</v>
      </c>
      <c r="DH59" s="43" t="str">
        <f t="shared" si="45"/>
        <v>Đạt mục tiêu</v>
      </c>
      <c r="DI59" s="39"/>
    </row>
    <row r="60" spans="1:130" s="38" customFormat="1" ht="81" hidden="1" customHeight="1" x14ac:dyDescent="0.25">
      <c r="A60" s="268">
        <v>38</v>
      </c>
      <c r="B60" s="268"/>
      <c r="C60" s="324" t="s">
        <v>887</v>
      </c>
      <c r="D60" s="324" t="s">
        <v>223</v>
      </c>
      <c r="E60" s="324" t="s">
        <v>886</v>
      </c>
      <c r="F60" s="324" t="s">
        <v>223</v>
      </c>
      <c r="G60" s="324" t="s">
        <v>886</v>
      </c>
      <c r="H60" s="326" t="s">
        <v>886</v>
      </c>
      <c r="I60" s="327">
        <v>1</v>
      </c>
      <c r="J60" s="329" t="s">
        <v>41</v>
      </c>
      <c r="K60" s="329" t="s">
        <v>157</v>
      </c>
      <c r="L60" s="310" t="s">
        <v>681</v>
      </c>
      <c r="M60" s="341" t="s">
        <v>37</v>
      </c>
      <c r="N60" s="51" t="s">
        <v>24</v>
      </c>
      <c r="O60" s="50"/>
      <c r="P60" s="329"/>
      <c r="Q60" s="329"/>
      <c r="R60" s="329"/>
      <c r="S60" s="341"/>
      <c r="T60" s="341"/>
      <c r="U60" s="341"/>
      <c r="V60" s="341"/>
      <c r="W60" s="341"/>
      <c r="X60" s="329"/>
      <c r="Y60" s="329" t="s">
        <v>24</v>
      </c>
      <c r="Z60" s="329"/>
      <c r="AA60" s="47">
        <f t="shared" si="38"/>
        <v>1</v>
      </c>
      <c r="AB60" s="329"/>
      <c r="AC60" s="341"/>
      <c r="AD60" s="329"/>
      <c r="AE60" s="329"/>
      <c r="AF60" s="329"/>
      <c r="AG60" s="329"/>
      <c r="AH60" s="329"/>
      <c r="AI60" s="329"/>
      <c r="AJ60" s="329"/>
      <c r="AK60" s="329"/>
      <c r="AL60" s="329"/>
      <c r="AM60" s="329"/>
      <c r="AN60" s="329"/>
      <c r="AO60" s="329"/>
      <c r="AP60" s="329"/>
      <c r="AQ60" s="329"/>
      <c r="AR60" s="329"/>
      <c r="AS60" s="329"/>
      <c r="AT60" s="329"/>
      <c r="AU60" s="329"/>
      <c r="AV60" s="329"/>
      <c r="AW60" s="329"/>
      <c r="AX60" s="329"/>
      <c r="AY60" s="39"/>
      <c r="AZ60" s="39"/>
      <c r="BA60" s="39"/>
      <c r="BB60" s="39"/>
      <c r="BC60" s="329"/>
      <c r="BD60" s="329"/>
      <c r="BE60" s="329"/>
      <c r="BF60" s="329"/>
      <c r="BG60" s="329"/>
      <c r="BH60" s="329"/>
      <c r="BI60" s="329"/>
      <c r="BJ60" s="45">
        <v>2</v>
      </c>
      <c r="BK60" s="45">
        <v>2</v>
      </c>
      <c r="BL60" s="45">
        <v>2</v>
      </c>
      <c r="BM60" s="45">
        <v>2</v>
      </c>
      <c r="BN60" s="45">
        <v>2</v>
      </c>
      <c r="BO60" s="45">
        <v>2</v>
      </c>
      <c r="BP60" s="45">
        <v>2</v>
      </c>
      <c r="BQ60" s="45">
        <v>2</v>
      </c>
      <c r="BR60" s="45">
        <v>2</v>
      </c>
      <c r="BS60" s="45">
        <v>2</v>
      </c>
      <c r="BT60" s="45">
        <v>2</v>
      </c>
      <c r="BU60" s="45">
        <v>2</v>
      </c>
      <c r="BV60" s="45">
        <v>2</v>
      </c>
      <c r="BW60" s="45">
        <v>2</v>
      </c>
      <c r="BX60" s="45">
        <v>2</v>
      </c>
      <c r="BY60" s="45">
        <v>2</v>
      </c>
      <c r="BZ60" s="45">
        <v>2</v>
      </c>
      <c r="CA60" s="45">
        <v>2</v>
      </c>
      <c r="CB60" s="45">
        <v>2</v>
      </c>
      <c r="CC60" s="45">
        <v>2</v>
      </c>
      <c r="CD60" s="45">
        <v>2</v>
      </c>
      <c r="CE60" s="45">
        <v>2</v>
      </c>
      <c r="CF60" s="45">
        <v>2</v>
      </c>
      <c r="CG60" s="45">
        <v>2</v>
      </c>
      <c r="CH60" s="45">
        <v>2</v>
      </c>
      <c r="CI60" s="45">
        <v>2</v>
      </c>
      <c r="CJ60" s="45">
        <v>2</v>
      </c>
      <c r="CK60" s="45">
        <v>2</v>
      </c>
      <c r="CL60" s="45">
        <v>2</v>
      </c>
      <c r="CM60" s="45">
        <v>2</v>
      </c>
      <c r="CN60" s="45">
        <v>2</v>
      </c>
      <c r="CO60" s="45">
        <v>2</v>
      </c>
      <c r="CP60" s="45">
        <v>2</v>
      </c>
      <c r="CQ60" s="45">
        <v>2</v>
      </c>
      <c r="CR60" s="45">
        <v>2</v>
      </c>
      <c r="CS60" s="45">
        <v>2</v>
      </c>
      <c r="CT60" s="45">
        <v>2</v>
      </c>
      <c r="CU60" s="45"/>
      <c r="CV60" s="45"/>
      <c r="CW60" s="45"/>
      <c r="CX60" s="45">
        <v>2</v>
      </c>
      <c r="CY60" s="43">
        <f>COUNTIF($BI60:$CX60,2)</f>
        <v>38</v>
      </c>
      <c r="CZ60" s="42">
        <f>CY60/COUNTA($BI60:$CX60)</f>
        <v>1</v>
      </c>
      <c r="DA60" s="43">
        <f>COUNTIF($BI60:$CX60,1)</f>
        <v>0</v>
      </c>
      <c r="DB60" s="42">
        <f t="shared" si="39"/>
        <v>0</v>
      </c>
      <c r="DC60" s="43">
        <f t="shared" si="40"/>
        <v>0</v>
      </c>
      <c r="DD60" s="42">
        <f t="shared" si="41"/>
        <v>0</v>
      </c>
      <c r="DE60" s="43">
        <f t="shared" si="42"/>
        <v>0</v>
      </c>
      <c r="DF60" s="42">
        <f t="shared" si="43"/>
        <v>0</v>
      </c>
      <c r="DG60" s="52">
        <f t="shared" si="44"/>
        <v>2</v>
      </c>
      <c r="DH60" s="43" t="str">
        <f t="shared" si="45"/>
        <v>Đạt mục tiêu</v>
      </c>
      <c r="DI60" s="39"/>
    </row>
    <row r="61" spans="1:130" ht="33.75" customHeight="1" x14ac:dyDescent="0.25">
      <c r="A61" s="267"/>
      <c r="B61" s="77"/>
      <c r="C61" s="606" t="s">
        <v>885</v>
      </c>
      <c r="D61" s="821"/>
      <c r="E61" s="608"/>
      <c r="F61" s="821"/>
      <c r="G61" s="607"/>
      <c r="H61" s="613"/>
      <c r="I61" s="528"/>
      <c r="J61" s="262" t="s">
        <v>314</v>
      </c>
      <c r="K61" s="404" t="s">
        <v>314</v>
      </c>
      <c r="L61" s="262" t="s">
        <v>314</v>
      </c>
      <c r="M61" s="385"/>
      <c r="N61" s="385"/>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5"/>
      <c r="AT61" s="385"/>
      <c r="AU61" s="385"/>
      <c r="AV61" s="385"/>
      <c r="AW61" s="385"/>
      <c r="AX61" s="385"/>
      <c r="AY61" s="386" t="s">
        <v>314</v>
      </c>
      <c r="AZ61" s="404"/>
      <c r="BA61" s="262" t="s">
        <v>314</v>
      </c>
      <c r="BB61" s="262"/>
      <c r="BC61" s="385"/>
      <c r="BD61" s="385"/>
      <c r="BE61" s="385"/>
      <c r="BF61" s="385"/>
      <c r="BG61" s="385"/>
      <c r="BH61" s="385"/>
      <c r="BI61" s="385"/>
      <c r="BJ61" s="385"/>
      <c r="BK61" s="385"/>
      <c r="BL61" s="385"/>
      <c r="BM61" s="385"/>
      <c r="BN61" s="385"/>
      <c r="BO61" s="385"/>
      <c r="BP61" s="385"/>
      <c r="BQ61" s="385"/>
      <c r="BR61" s="385"/>
      <c r="BS61" s="385"/>
      <c r="BT61" s="385"/>
      <c r="BU61" s="385"/>
      <c r="BV61" s="385"/>
      <c r="BW61" s="385"/>
      <c r="BX61" s="385"/>
      <c r="BY61" s="385"/>
      <c r="BZ61" s="385"/>
      <c r="CA61" s="385"/>
      <c r="CB61" s="385"/>
      <c r="CC61" s="385"/>
      <c r="CD61" s="385"/>
      <c r="CE61" s="385"/>
      <c r="CF61" s="385"/>
      <c r="CG61" s="385"/>
      <c r="CH61" s="385"/>
      <c r="CI61" s="385"/>
      <c r="CJ61" s="385"/>
      <c r="CK61" s="385"/>
      <c r="CL61" s="385"/>
      <c r="CM61" s="385"/>
      <c r="CN61" s="385"/>
      <c r="CO61" s="385"/>
      <c r="CP61" s="385"/>
      <c r="CQ61" s="385"/>
      <c r="CR61" s="385"/>
      <c r="CS61" s="385"/>
      <c r="CT61" s="385"/>
      <c r="CU61" s="385"/>
      <c r="CV61" s="385"/>
      <c r="CW61" s="385"/>
      <c r="CX61" s="385"/>
      <c r="CY61" s="385"/>
      <c r="CZ61" s="385"/>
      <c r="DA61" s="385"/>
      <c r="DB61" s="385"/>
      <c r="DC61" s="385"/>
      <c r="DD61" s="385"/>
      <c r="DE61" s="385"/>
      <c r="DF61" s="385"/>
      <c r="DG61" s="385"/>
      <c r="DH61" s="385"/>
      <c r="DI61" s="262" t="s">
        <v>314</v>
      </c>
    </row>
    <row r="62" spans="1:130" ht="66.75" customHeight="1" x14ac:dyDescent="0.25">
      <c r="A62" s="263">
        <v>7</v>
      </c>
      <c r="B62" s="210"/>
      <c r="C62" s="317" t="s">
        <v>884</v>
      </c>
      <c r="D62" s="445" t="s">
        <v>34</v>
      </c>
      <c r="E62" s="317" t="s">
        <v>883</v>
      </c>
      <c r="F62" s="163"/>
      <c r="G62" s="163"/>
      <c r="H62" s="384" t="s">
        <v>882</v>
      </c>
      <c r="I62" s="528" t="s">
        <v>1202</v>
      </c>
      <c r="J62" s="386" t="s">
        <v>33</v>
      </c>
      <c r="K62" s="580" t="s">
        <v>157</v>
      </c>
      <c r="L62" s="406"/>
      <c r="M62" s="209"/>
      <c r="N62" s="209"/>
      <c r="O62" s="209"/>
      <c r="P62" s="209"/>
      <c r="Q62" s="209"/>
      <c r="R62" s="209"/>
      <c r="S62" s="209"/>
      <c r="T62" s="209"/>
      <c r="U62" s="209"/>
      <c r="V62" s="208"/>
      <c r="W62" s="321"/>
      <c r="X62" s="321"/>
      <c r="Y62" s="321"/>
      <c r="Z62" s="321"/>
      <c r="AA62" s="339"/>
      <c r="AB62" s="333"/>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402"/>
      <c r="AZ62" s="470" t="s">
        <v>46</v>
      </c>
      <c r="BA62" s="306"/>
      <c r="BB62" s="470"/>
      <c r="BC62" s="321"/>
      <c r="BD62" s="321"/>
      <c r="BE62" s="321"/>
      <c r="BF62" s="321"/>
      <c r="BG62" s="321"/>
      <c r="BH62" s="321"/>
      <c r="BI62" s="321"/>
      <c r="BJ62" s="124"/>
      <c r="BK62" s="45"/>
      <c r="BL62" s="124"/>
      <c r="BM62" s="124"/>
      <c r="BN62" s="124"/>
      <c r="BO62" s="124"/>
      <c r="BP62" s="124"/>
      <c r="BQ62" s="124"/>
      <c r="BR62" s="124"/>
      <c r="BS62" s="124"/>
      <c r="BT62" s="45"/>
      <c r="BU62" s="124"/>
      <c r="BV62" s="124"/>
      <c r="BW62" s="124"/>
      <c r="BX62" s="124"/>
      <c r="BY62" s="124"/>
      <c r="BZ62" s="45"/>
      <c r="CA62" s="124"/>
      <c r="CB62" s="124"/>
      <c r="CC62" s="124"/>
      <c r="CD62" s="124"/>
      <c r="CE62" s="124"/>
      <c r="CF62" s="124"/>
      <c r="CG62" s="124"/>
      <c r="CH62" s="124"/>
      <c r="CI62" s="124"/>
      <c r="CJ62" s="124"/>
      <c r="CK62" s="124"/>
      <c r="CL62" s="124"/>
      <c r="CM62" s="124"/>
      <c r="CN62" s="45"/>
      <c r="CO62" s="124"/>
      <c r="CP62" s="124"/>
      <c r="CQ62" s="124"/>
      <c r="CR62" s="124"/>
      <c r="CS62" s="124"/>
      <c r="CT62" s="124"/>
      <c r="CU62" s="45"/>
      <c r="CV62" s="45"/>
      <c r="CW62" s="45"/>
      <c r="CX62" s="124"/>
      <c r="CY62" s="122"/>
      <c r="CZ62" s="53"/>
      <c r="DA62" s="122"/>
      <c r="DB62" s="53"/>
      <c r="DC62" s="122"/>
      <c r="DD62" s="53"/>
      <c r="DE62" s="122"/>
      <c r="DF62" s="53"/>
      <c r="DG62" s="123"/>
      <c r="DH62" s="122"/>
      <c r="DI62" s="306"/>
    </row>
    <row r="63" spans="1:130" s="55" customFormat="1" ht="33" customHeight="1" x14ac:dyDescent="0.25">
      <c r="A63" s="646">
        <v>8</v>
      </c>
      <c r="B63" s="629"/>
      <c r="C63" s="655" t="s">
        <v>881</v>
      </c>
      <c r="D63" s="614" t="s">
        <v>35</v>
      </c>
      <c r="E63" s="655" t="s">
        <v>1124</v>
      </c>
      <c r="F63" s="623" t="s">
        <v>35</v>
      </c>
      <c r="G63" s="623" t="s">
        <v>880</v>
      </c>
      <c r="H63" s="242" t="s">
        <v>879</v>
      </c>
      <c r="I63" s="528" t="s">
        <v>1123</v>
      </c>
      <c r="J63" s="400" t="s">
        <v>33</v>
      </c>
      <c r="K63" s="443" t="s">
        <v>27</v>
      </c>
      <c r="L63" s="391" t="s">
        <v>681</v>
      </c>
      <c r="M63" s="331" t="s">
        <v>37</v>
      </c>
      <c r="N63" s="335" t="s">
        <v>24</v>
      </c>
      <c r="O63" s="313"/>
      <c r="P63" s="331" t="s">
        <v>24</v>
      </c>
      <c r="Q63" s="331"/>
      <c r="R63" s="331"/>
      <c r="S63" s="331"/>
      <c r="T63" s="331"/>
      <c r="U63" s="331"/>
      <c r="V63" s="331"/>
      <c r="W63" s="331"/>
      <c r="X63" s="331"/>
      <c r="Y63" s="331"/>
      <c r="Z63" s="331"/>
      <c r="AA63" s="339">
        <f t="shared" ref="AA63:AA80" si="46">COUNTIF(P63:Z63,"x")</f>
        <v>1</v>
      </c>
      <c r="AB63" s="333" t="s">
        <v>40</v>
      </c>
      <c r="AC63" s="331" t="s">
        <v>40</v>
      </c>
      <c r="AD63" s="331" t="s">
        <v>32</v>
      </c>
      <c r="AE63" s="331"/>
      <c r="AF63" s="331"/>
      <c r="AG63" s="331"/>
      <c r="AH63" s="331"/>
      <c r="AI63" s="331"/>
      <c r="AJ63" s="331"/>
      <c r="AK63" s="331"/>
      <c r="AL63" s="331"/>
      <c r="AM63" s="331"/>
      <c r="AN63" s="331"/>
      <c r="AO63" s="331"/>
      <c r="AP63" s="331"/>
      <c r="AQ63" s="331"/>
      <c r="AR63" s="331"/>
      <c r="AS63" s="331"/>
      <c r="AT63" s="331"/>
      <c r="AU63" s="331"/>
      <c r="AV63" s="331"/>
      <c r="AW63" s="331"/>
      <c r="AX63" s="331"/>
      <c r="AY63" s="400" t="s">
        <v>40</v>
      </c>
      <c r="AZ63" s="400" t="s">
        <v>40</v>
      </c>
      <c r="BA63" s="244"/>
      <c r="BB63" s="244"/>
      <c r="BC63" s="331"/>
      <c r="BD63" s="331"/>
      <c r="BE63" s="331"/>
      <c r="BF63" s="331"/>
      <c r="BG63" s="331"/>
      <c r="BH63" s="331"/>
      <c r="BI63" s="331"/>
      <c r="BJ63" s="124">
        <v>2</v>
      </c>
      <c r="BK63" s="45">
        <v>1</v>
      </c>
      <c r="BL63" s="124">
        <v>2</v>
      </c>
      <c r="BM63" s="124">
        <v>2</v>
      </c>
      <c r="BN63" s="124">
        <v>2</v>
      </c>
      <c r="BO63" s="124">
        <v>2</v>
      </c>
      <c r="BP63" s="124">
        <v>1</v>
      </c>
      <c r="BQ63" s="124">
        <v>2</v>
      </c>
      <c r="BR63" s="124">
        <v>2</v>
      </c>
      <c r="BS63" s="124">
        <v>2</v>
      </c>
      <c r="BT63" s="45">
        <v>1</v>
      </c>
      <c r="BU63" s="124">
        <v>2</v>
      </c>
      <c r="BV63" s="124">
        <v>2</v>
      </c>
      <c r="BW63" s="124">
        <v>2</v>
      </c>
      <c r="BX63" s="124">
        <v>2</v>
      </c>
      <c r="BY63" s="124">
        <v>2</v>
      </c>
      <c r="BZ63" s="45">
        <v>1</v>
      </c>
      <c r="CA63" s="124">
        <v>2</v>
      </c>
      <c r="CB63" s="124">
        <v>2</v>
      </c>
      <c r="CC63" s="124">
        <v>2</v>
      </c>
      <c r="CD63" s="124">
        <v>1</v>
      </c>
      <c r="CE63" s="124">
        <v>2</v>
      </c>
      <c r="CF63" s="124">
        <v>2</v>
      </c>
      <c r="CG63" s="124">
        <v>2</v>
      </c>
      <c r="CH63" s="124">
        <v>2</v>
      </c>
      <c r="CI63" s="124">
        <v>2</v>
      </c>
      <c r="CJ63" s="124">
        <v>2</v>
      </c>
      <c r="CK63" s="124">
        <v>2</v>
      </c>
      <c r="CL63" s="124">
        <v>1</v>
      </c>
      <c r="CM63" s="124">
        <v>2</v>
      </c>
      <c r="CN63" s="45">
        <v>1</v>
      </c>
      <c r="CO63" s="124">
        <v>2</v>
      </c>
      <c r="CP63" s="124">
        <v>2</v>
      </c>
      <c r="CQ63" s="124">
        <v>1</v>
      </c>
      <c r="CR63" s="124">
        <v>2</v>
      </c>
      <c r="CS63" s="124">
        <v>2</v>
      </c>
      <c r="CT63" s="124">
        <v>2</v>
      </c>
      <c r="CU63" s="45">
        <v>2</v>
      </c>
      <c r="CV63" s="45">
        <v>2</v>
      </c>
      <c r="CW63" s="45">
        <v>1</v>
      </c>
      <c r="CX63" s="124">
        <v>2</v>
      </c>
      <c r="CY63" s="154">
        <f t="shared" ref="CY63:CY80" si="47">COUNTIF($BI63:$CX63,2)</f>
        <v>32</v>
      </c>
      <c r="CZ63" s="156">
        <f>CY63/COUNTA($BJ63:$CX63)</f>
        <v>0.78048780487804881</v>
      </c>
      <c r="DA63" s="154">
        <f>COUNTIF($BJ63:$CX63,1)</f>
        <v>9</v>
      </c>
      <c r="DB63" s="53">
        <f>DA63/COUNTA($BI63:$CX63)</f>
        <v>0.21951219512195122</v>
      </c>
      <c r="DC63" s="122">
        <f t="shared" ref="DC63:DC80" si="48">COUNTIF($BI63:$CX63,0)</f>
        <v>0</v>
      </c>
      <c r="DD63" s="156">
        <f t="shared" ref="DD63:DD80" si="49">DC63/COUNTA($BI63:$CX63)</f>
        <v>0</v>
      </c>
      <c r="DE63" s="122">
        <f t="shared" ref="DE63:DE80" si="50">COUNTIF($BI63:$CX63,"KĐG")</f>
        <v>0</v>
      </c>
      <c r="DF63" s="53">
        <f t="shared" ref="DF63:DF80" si="51">DE63/COUNTA($BI63:$CX63)</f>
        <v>0</v>
      </c>
      <c r="DG63" s="155">
        <f t="shared" ref="DG63:DG80" si="52">(((CY63*2)+(DA63*1)+(DC63*0)))/COUNTA($BI63:$CX63)</f>
        <v>1.7804878048780488</v>
      </c>
      <c r="DH63" s="154" t="str">
        <f t="shared" ref="DH63:DH80" si="53">IF(DG63&gt;=1.6,"Đạt mục tiêu",IF(DG63&gt;=1,"Cần cố gắng","Chưa đạt"))</f>
        <v>Đạt mục tiêu</v>
      </c>
      <c r="DI63" s="328"/>
    </row>
    <row r="64" spans="1:130" s="207" customFormat="1" ht="31.5" customHeight="1" x14ac:dyDescent="0.25">
      <c r="A64" s="647"/>
      <c r="B64" s="630"/>
      <c r="C64" s="656"/>
      <c r="D64" s="615"/>
      <c r="E64" s="656"/>
      <c r="F64" s="623"/>
      <c r="G64" s="791"/>
      <c r="H64" s="520" t="s">
        <v>1198</v>
      </c>
      <c r="I64" s="528" t="s">
        <v>1123</v>
      </c>
      <c r="J64" s="392" t="s">
        <v>33</v>
      </c>
      <c r="K64" s="580" t="s">
        <v>27</v>
      </c>
      <c r="L64" s="405" t="s">
        <v>681</v>
      </c>
      <c r="M64" s="341" t="s">
        <v>37</v>
      </c>
      <c r="N64" s="51" t="s">
        <v>24</v>
      </c>
      <c r="O64" s="50"/>
      <c r="P64" s="341"/>
      <c r="Q64" s="341"/>
      <c r="R64" s="341" t="s">
        <v>24</v>
      </c>
      <c r="S64" s="341"/>
      <c r="T64" s="341"/>
      <c r="U64" s="341"/>
      <c r="V64" s="341"/>
      <c r="W64" s="341"/>
      <c r="X64" s="341"/>
      <c r="Y64" s="341"/>
      <c r="Z64" s="341"/>
      <c r="AA64" s="47">
        <f t="shared" si="46"/>
        <v>1</v>
      </c>
      <c r="AB64" s="329"/>
      <c r="AC64" s="341"/>
      <c r="AD64" s="341"/>
      <c r="AE64" s="341"/>
      <c r="AF64" s="341"/>
      <c r="AG64" s="341"/>
      <c r="AH64" s="341"/>
      <c r="AI64" s="341" t="s">
        <v>40</v>
      </c>
      <c r="AJ64" s="341" t="s">
        <v>40</v>
      </c>
      <c r="AK64" s="341"/>
      <c r="AL64" s="341"/>
      <c r="AM64" s="341"/>
      <c r="AN64" s="341"/>
      <c r="AO64" s="341"/>
      <c r="AP64" s="341"/>
      <c r="AQ64" s="341"/>
      <c r="AR64" s="341"/>
      <c r="AS64" s="341"/>
      <c r="AT64" s="341"/>
      <c r="AU64" s="341"/>
      <c r="AV64" s="341"/>
      <c r="AW64" s="341"/>
      <c r="AX64" s="341"/>
      <c r="AY64" s="578"/>
      <c r="AZ64" s="328" t="s">
        <v>40</v>
      </c>
      <c r="BA64" s="328" t="s">
        <v>40</v>
      </c>
      <c r="BB64" s="328"/>
      <c r="BC64" s="341"/>
      <c r="BD64" s="341"/>
      <c r="BE64" s="341"/>
      <c r="BF64" s="341"/>
      <c r="BG64" s="341"/>
      <c r="BH64" s="341"/>
      <c r="BI64" s="341"/>
      <c r="BJ64" s="45">
        <v>2</v>
      </c>
      <c r="BK64" s="45">
        <v>1</v>
      </c>
      <c r="BL64" s="45">
        <v>2</v>
      </c>
      <c r="BM64" s="45">
        <v>2</v>
      </c>
      <c r="BN64" s="45">
        <v>1</v>
      </c>
      <c r="BO64" s="45">
        <v>2</v>
      </c>
      <c r="BP64" s="45">
        <v>2</v>
      </c>
      <c r="BQ64" s="45">
        <v>2</v>
      </c>
      <c r="BR64" s="45">
        <v>2</v>
      </c>
      <c r="BS64" s="45">
        <v>2</v>
      </c>
      <c r="BT64" s="45">
        <v>1</v>
      </c>
      <c r="BU64" s="45">
        <v>2</v>
      </c>
      <c r="BV64" s="45">
        <v>2</v>
      </c>
      <c r="BW64" s="45">
        <v>2</v>
      </c>
      <c r="BX64" s="45">
        <v>2</v>
      </c>
      <c r="BY64" s="45">
        <v>2</v>
      </c>
      <c r="BZ64" s="45">
        <v>1</v>
      </c>
      <c r="CA64" s="45">
        <v>2</v>
      </c>
      <c r="CB64" s="45">
        <v>2</v>
      </c>
      <c r="CC64" s="45">
        <v>2</v>
      </c>
      <c r="CD64" s="45">
        <v>2</v>
      </c>
      <c r="CE64" s="45">
        <v>2</v>
      </c>
      <c r="CF64" s="45">
        <v>2</v>
      </c>
      <c r="CG64" s="45">
        <v>2</v>
      </c>
      <c r="CH64" s="45">
        <v>2</v>
      </c>
      <c r="CI64" s="45">
        <v>2</v>
      </c>
      <c r="CJ64" s="45">
        <v>2</v>
      </c>
      <c r="CK64" s="45">
        <v>2</v>
      </c>
      <c r="CL64" s="45">
        <v>2</v>
      </c>
      <c r="CM64" s="45">
        <v>2</v>
      </c>
      <c r="CN64" s="45">
        <v>1</v>
      </c>
      <c r="CO64" s="45">
        <v>2</v>
      </c>
      <c r="CP64" s="45">
        <v>2</v>
      </c>
      <c r="CQ64" s="45">
        <v>2</v>
      </c>
      <c r="CR64" s="45">
        <v>2</v>
      </c>
      <c r="CS64" s="45">
        <v>2</v>
      </c>
      <c r="CT64" s="45">
        <v>2</v>
      </c>
      <c r="CU64" s="45">
        <v>2</v>
      </c>
      <c r="CV64" s="45">
        <v>2</v>
      </c>
      <c r="CW64" s="45">
        <v>2</v>
      </c>
      <c r="CX64" s="45">
        <v>2</v>
      </c>
      <c r="CY64" s="40">
        <f t="shared" si="47"/>
        <v>36</v>
      </c>
      <c r="CZ64" s="44">
        <f>CY64/COUNTA($BJ64:$CX64)</f>
        <v>0.87804878048780488</v>
      </c>
      <c r="DA64" s="40">
        <f>COUNTIF($BJ64:$CX64,1)</f>
        <v>5</v>
      </c>
      <c r="DB64" s="44">
        <f>DA64/COUNTA($BJ64:$CX64)</f>
        <v>0.12195121951219512</v>
      </c>
      <c r="DC64" s="40">
        <f t="shared" si="48"/>
        <v>0</v>
      </c>
      <c r="DD64" s="44">
        <f t="shared" si="49"/>
        <v>0</v>
      </c>
      <c r="DE64" s="43">
        <f t="shared" si="50"/>
        <v>0</v>
      </c>
      <c r="DF64" s="42">
        <f t="shared" si="51"/>
        <v>0</v>
      </c>
      <c r="DG64" s="41">
        <f t="shared" si="52"/>
        <v>1.8780487804878048</v>
      </c>
      <c r="DH64" s="396" t="str">
        <f t="shared" si="53"/>
        <v>Đạt mục tiêu</v>
      </c>
      <c r="DI64" s="328"/>
      <c r="DJ64" s="55"/>
      <c r="DK64" s="55"/>
      <c r="DL64" s="55"/>
      <c r="DM64" s="55"/>
      <c r="DN64" s="55"/>
      <c r="DO64" s="55"/>
      <c r="DP64" s="55"/>
      <c r="DQ64" s="55"/>
      <c r="DR64" s="55"/>
      <c r="DS64" s="55"/>
      <c r="DT64" s="55"/>
      <c r="DU64" s="55"/>
      <c r="DV64" s="55"/>
      <c r="DW64" s="55"/>
      <c r="DX64" s="55"/>
      <c r="DY64" s="55"/>
      <c r="DZ64" s="55"/>
    </row>
    <row r="65" spans="1:113" s="55" customFormat="1" ht="31.5" customHeight="1" x14ac:dyDescent="0.25">
      <c r="A65" s="647"/>
      <c r="B65" s="630"/>
      <c r="C65" s="656"/>
      <c r="D65" s="615"/>
      <c r="E65" s="656"/>
      <c r="F65" s="623"/>
      <c r="G65" s="791"/>
      <c r="H65" s="401" t="s">
        <v>1199</v>
      </c>
      <c r="I65" s="528" t="s">
        <v>1123</v>
      </c>
      <c r="J65" s="578" t="s">
        <v>33</v>
      </c>
      <c r="K65" s="580" t="s">
        <v>27</v>
      </c>
      <c r="L65" s="582"/>
      <c r="M65" s="581"/>
      <c r="N65" s="583"/>
      <c r="O65" s="574"/>
      <c r="P65" s="581"/>
      <c r="Q65" s="581"/>
      <c r="R65" s="581"/>
      <c r="S65" s="581"/>
      <c r="T65" s="581"/>
      <c r="U65" s="581"/>
      <c r="V65" s="581"/>
      <c r="W65" s="581"/>
      <c r="X65" s="581"/>
      <c r="Y65" s="581"/>
      <c r="Z65" s="581"/>
      <c r="AA65" s="585"/>
      <c r="AB65" s="584"/>
      <c r="AC65" s="581"/>
      <c r="AD65" s="581"/>
      <c r="AE65" s="581"/>
      <c r="AF65" s="581"/>
      <c r="AG65" s="581"/>
      <c r="AH65" s="581"/>
      <c r="AI65" s="581"/>
      <c r="AJ65" s="581"/>
      <c r="AK65" s="581"/>
      <c r="AL65" s="581"/>
      <c r="AM65" s="581"/>
      <c r="AN65" s="581"/>
      <c r="AO65" s="581"/>
      <c r="AP65" s="581"/>
      <c r="AQ65" s="581"/>
      <c r="AR65" s="581"/>
      <c r="AS65" s="581"/>
      <c r="AT65" s="581"/>
      <c r="AU65" s="581"/>
      <c r="AV65" s="581"/>
      <c r="AW65" s="581"/>
      <c r="AX65" s="581"/>
      <c r="AY65" s="401"/>
      <c r="AZ65" s="245"/>
      <c r="BA65" s="245" t="s">
        <v>40</v>
      </c>
      <c r="BB65" s="245" t="s">
        <v>40</v>
      </c>
      <c r="BC65" s="581"/>
      <c r="BD65" s="581"/>
      <c r="BE65" s="581"/>
      <c r="BF65" s="581"/>
      <c r="BG65" s="581"/>
      <c r="BH65" s="581"/>
      <c r="BI65" s="581"/>
      <c r="BJ65" s="143"/>
      <c r="BK65" s="45"/>
      <c r="BL65" s="143"/>
      <c r="BM65" s="143"/>
      <c r="BN65" s="143"/>
      <c r="BO65" s="143"/>
      <c r="BP65" s="143"/>
      <c r="BQ65" s="143"/>
      <c r="BR65" s="143"/>
      <c r="BS65" s="143"/>
      <c r="BT65" s="45"/>
      <c r="BU65" s="143"/>
      <c r="BV65" s="143"/>
      <c r="BW65" s="143"/>
      <c r="BX65" s="143"/>
      <c r="BY65" s="143"/>
      <c r="BZ65" s="45"/>
      <c r="CA65" s="143"/>
      <c r="CB65" s="143"/>
      <c r="CC65" s="143"/>
      <c r="CD65" s="143"/>
      <c r="CE65" s="143"/>
      <c r="CF65" s="143"/>
      <c r="CG65" s="143"/>
      <c r="CH65" s="143"/>
      <c r="CI65" s="143"/>
      <c r="CJ65" s="143"/>
      <c r="CK65" s="143"/>
      <c r="CL65" s="143"/>
      <c r="CM65" s="143"/>
      <c r="CN65" s="45"/>
      <c r="CO65" s="143"/>
      <c r="CP65" s="143"/>
      <c r="CQ65" s="143"/>
      <c r="CR65" s="143"/>
      <c r="CS65" s="143"/>
      <c r="CT65" s="143"/>
      <c r="CU65" s="45"/>
      <c r="CV65" s="45"/>
      <c r="CW65" s="45"/>
      <c r="CX65" s="143"/>
      <c r="CY65" s="138"/>
      <c r="CZ65" s="158"/>
      <c r="DA65" s="138"/>
      <c r="DB65" s="158"/>
      <c r="DC65" s="138"/>
      <c r="DD65" s="158"/>
      <c r="DE65" s="137"/>
      <c r="DF65" s="136"/>
      <c r="DG65" s="135"/>
      <c r="DH65" s="138"/>
      <c r="DI65" s="328"/>
    </row>
    <row r="66" spans="1:113" s="55" customFormat="1" ht="36.75" customHeight="1" x14ac:dyDescent="0.25">
      <c r="A66" s="647"/>
      <c r="B66" s="630"/>
      <c r="C66" s="656"/>
      <c r="D66" s="615"/>
      <c r="E66" s="656"/>
      <c r="F66" s="623"/>
      <c r="G66" s="678"/>
      <c r="H66" s="243" t="s">
        <v>878</v>
      </c>
      <c r="I66" s="528" t="s">
        <v>1123</v>
      </c>
      <c r="J66" s="401" t="s">
        <v>33</v>
      </c>
      <c r="K66" s="444" t="s">
        <v>27</v>
      </c>
      <c r="L66" s="407" t="s">
        <v>681</v>
      </c>
      <c r="M66" s="332" t="s">
        <v>37</v>
      </c>
      <c r="N66" s="336" t="s">
        <v>24</v>
      </c>
      <c r="O66" s="315"/>
      <c r="P66" s="332"/>
      <c r="Q66" s="332"/>
      <c r="R66" s="332"/>
      <c r="S66" s="332" t="s">
        <v>24</v>
      </c>
      <c r="T66" s="332"/>
      <c r="U66" s="332"/>
      <c r="V66" s="332"/>
      <c r="W66" s="332"/>
      <c r="X66" s="332"/>
      <c r="Y66" s="332"/>
      <c r="Z66" s="332"/>
      <c r="AA66" s="340">
        <f t="shared" si="46"/>
        <v>1</v>
      </c>
      <c r="AB66" s="337"/>
      <c r="AC66" s="332"/>
      <c r="AD66" s="332"/>
      <c r="AE66" s="332"/>
      <c r="AF66" s="332"/>
      <c r="AG66" s="332"/>
      <c r="AH66" s="332"/>
      <c r="AI66" s="332"/>
      <c r="AJ66" s="332"/>
      <c r="AK66" s="332" t="s">
        <v>40</v>
      </c>
      <c r="AL66" s="332"/>
      <c r="AM66" s="332" t="s">
        <v>40</v>
      </c>
      <c r="AN66" s="332"/>
      <c r="AO66" s="332"/>
      <c r="AP66" s="332" t="s">
        <v>144</v>
      </c>
      <c r="AQ66" s="332"/>
      <c r="AR66" s="332" t="s">
        <v>144</v>
      </c>
      <c r="AS66" s="332" t="s">
        <v>144</v>
      </c>
      <c r="AT66" s="332" t="s">
        <v>32</v>
      </c>
      <c r="AU66" s="332"/>
      <c r="AV66" s="332"/>
      <c r="AW66" s="332"/>
      <c r="AX66" s="332"/>
      <c r="AY66" s="401"/>
      <c r="AZ66" s="401"/>
      <c r="BA66" s="245" t="s">
        <v>40</v>
      </c>
      <c r="BB66" s="245" t="s">
        <v>40</v>
      </c>
      <c r="BC66" s="332"/>
      <c r="BD66" s="332"/>
      <c r="BE66" s="332"/>
      <c r="BF66" s="332"/>
      <c r="BG66" s="332"/>
      <c r="BH66" s="332"/>
      <c r="BI66" s="332"/>
      <c r="BJ66" s="143">
        <v>2</v>
      </c>
      <c r="BK66" s="45">
        <v>1</v>
      </c>
      <c r="BL66" s="143">
        <v>2</v>
      </c>
      <c r="BM66" s="143">
        <v>2</v>
      </c>
      <c r="BN66" s="143">
        <v>2</v>
      </c>
      <c r="BO66" s="143">
        <v>2</v>
      </c>
      <c r="BP66" s="143">
        <v>2</v>
      </c>
      <c r="BQ66" s="143">
        <v>2</v>
      </c>
      <c r="BR66" s="143">
        <v>2</v>
      </c>
      <c r="BS66" s="143">
        <v>2</v>
      </c>
      <c r="BT66" s="45">
        <v>1</v>
      </c>
      <c r="BU66" s="143">
        <v>2</v>
      </c>
      <c r="BV66" s="143">
        <v>2</v>
      </c>
      <c r="BW66" s="143">
        <v>2</v>
      </c>
      <c r="BX66" s="143">
        <v>2</v>
      </c>
      <c r="BY66" s="143">
        <v>2</v>
      </c>
      <c r="BZ66" s="45">
        <v>1</v>
      </c>
      <c r="CA66" s="143">
        <v>2</v>
      </c>
      <c r="CB66" s="143">
        <v>2</v>
      </c>
      <c r="CC66" s="143">
        <v>2</v>
      </c>
      <c r="CD66" s="143">
        <v>2</v>
      </c>
      <c r="CE66" s="143">
        <v>2</v>
      </c>
      <c r="CF66" s="143">
        <v>2</v>
      </c>
      <c r="CG66" s="143">
        <v>2</v>
      </c>
      <c r="CH66" s="143">
        <v>2</v>
      </c>
      <c r="CI66" s="143">
        <v>2</v>
      </c>
      <c r="CJ66" s="143">
        <v>2</v>
      </c>
      <c r="CK66" s="143">
        <v>2</v>
      </c>
      <c r="CL66" s="143">
        <v>2</v>
      </c>
      <c r="CM66" s="143">
        <v>2</v>
      </c>
      <c r="CN66" s="45">
        <v>1</v>
      </c>
      <c r="CO66" s="143">
        <v>2</v>
      </c>
      <c r="CP66" s="143">
        <v>2</v>
      </c>
      <c r="CQ66" s="143">
        <v>2</v>
      </c>
      <c r="CR66" s="143">
        <v>2</v>
      </c>
      <c r="CS66" s="143">
        <v>2</v>
      </c>
      <c r="CT66" s="143">
        <v>2</v>
      </c>
      <c r="CU66" s="45">
        <v>2</v>
      </c>
      <c r="CV66" s="45">
        <v>2</v>
      </c>
      <c r="CW66" s="45">
        <v>2</v>
      </c>
      <c r="CX66" s="143">
        <v>2</v>
      </c>
      <c r="CY66" s="138">
        <f t="shared" si="47"/>
        <v>37</v>
      </c>
      <c r="CZ66" s="158">
        <f>CY66/33</f>
        <v>1.1212121212121211</v>
      </c>
      <c r="DA66" s="138">
        <f>COUNTIF($BI66:$CX66,1)</f>
        <v>4</v>
      </c>
      <c r="DB66" s="158">
        <f>DA66/33</f>
        <v>0.12121212121212122</v>
      </c>
      <c r="DC66" s="138">
        <f t="shared" si="48"/>
        <v>0</v>
      </c>
      <c r="DD66" s="158">
        <f t="shared" si="49"/>
        <v>0</v>
      </c>
      <c r="DE66" s="137">
        <f t="shared" si="50"/>
        <v>0</v>
      </c>
      <c r="DF66" s="136">
        <f t="shared" si="51"/>
        <v>0</v>
      </c>
      <c r="DG66" s="135">
        <f t="shared" si="52"/>
        <v>1.9024390243902438</v>
      </c>
      <c r="DH66" s="138" t="str">
        <f t="shared" si="53"/>
        <v>Đạt mục tiêu</v>
      </c>
      <c r="DI66" s="328"/>
    </row>
    <row r="67" spans="1:113" s="55" customFormat="1" ht="24.75" hidden="1" customHeight="1" x14ac:dyDescent="0.25">
      <c r="A67" s="670"/>
      <c r="B67" s="631"/>
      <c r="C67" s="616"/>
      <c r="D67" s="616"/>
      <c r="E67" s="616"/>
      <c r="F67" s="623"/>
      <c r="G67" s="678"/>
      <c r="H67" s="341" t="s">
        <v>877</v>
      </c>
      <c r="I67" s="327"/>
      <c r="J67" s="341" t="s">
        <v>66</v>
      </c>
      <c r="K67" s="329" t="s">
        <v>27</v>
      </c>
      <c r="L67" s="310" t="s">
        <v>681</v>
      </c>
      <c r="M67" s="341" t="s">
        <v>37</v>
      </c>
      <c r="N67" s="51" t="s">
        <v>24</v>
      </c>
      <c r="O67" s="50"/>
      <c r="P67" s="341"/>
      <c r="Q67" s="341"/>
      <c r="R67" s="341"/>
      <c r="S67" s="341"/>
      <c r="T67" s="341"/>
      <c r="U67" s="341" t="s">
        <v>24</v>
      </c>
      <c r="V67" s="341"/>
      <c r="W67" s="341"/>
      <c r="X67" s="341"/>
      <c r="Y67" s="341"/>
      <c r="Z67" s="341"/>
      <c r="AA67" s="47">
        <f t="shared" si="46"/>
        <v>1</v>
      </c>
      <c r="AB67" s="329"/>
      <c r="AC67" s="341"/>
      <c r="AD67" s="341"/>
      <c r="AE67" s="341"/>
      <c r="AF67" s="341"/>
      <c r="AG67" s="341"/>
      <c r="AH67" s="341"/>
      <c r="AI67" s="341"/>
      <c r="AJ67" s="341"/>
      <c r="AK67" s="341"/>
      <c r="AL67" s="341"/>
      <c r="AM67" s="341"/>
      <c r="AN67" s="341"/>
      <c r="AO67" s="341"/>
      <c r="AP67" s="341"/>
      <c r="AQ67" s="341"/>
      <c r="AR67" s="341"/>
      <c r="AS67" s="341"/>
      <c r="AT67" s="341"/>
      <c r="AU67" s="341" t="s">
        <v>40</v>
      </c>
      <c r="AV67" s="341" t="s">
        <v>40</v>
      </c>
      <c r="AW67" s="341"/>
      <c r="AX67" s="341"/>
      <c r="AY67" s="51"/>
      <c r="AZ67" s="51"/>
      <c r="BA67" s="51"/>
      <c r="BB67" s="51"/>
      <c r="BC67" s="341"/>
      <c r="BD67" s="341"/>
      <c r="BE67" s="341"/>
      <c r="BF67" s="341"/>
      <c r="BG67" s="341"/>
      <c r="BH67" s="341"/>
      <c r="BI67" s="341"/>
      <c r="BJ67" s="45">
        <v>2</v>
      </c>
      <c r="BK67" s="45">
        <v>2</v>
      </c>
      <c r="BL67" s="45">
        <v>2</v>
      </c>
      <c r="BM67" s="45">
        <v>2</v>
      </c>
      <c r="BN67" s="45">
        <v>2</v>
      </c>
      <c r="BO67" s="45">
        <v>2</v>
      </c>
      <c r="BP67" s="45">
        <v>2</v>
      </c>
      <c r="BQ67" s="45">
        <v>2</v>
      </c>
      <c r="BR67" s="45">
        <v>2</v>
      </c>
      <c r="BS67" s="45">
        <v>2</v>
      </c>
      <c r="BT67" s="45">
        <v>2</v>
      </c>
      <c r="BU67" s="45">
        <v>2</v>
      </c>
      <c r="BV67" s="45">
        <v>2</v>
      </c>
      <c r="BW67" s="45">
        <v>2</v>
      </c>
      <c r="BX67" s="45">
        <v>2</v>
      </c>
      <c r="BY67" s="45">
        <v>2</v>
      </c>
      <c r="BZ67" s="45">
        <v>2</v>
      </c>
      <c r="CA67" s="45">
        <v>2</v>
      </c>
      <c r="CB67" s="45">
        <v>2</v>
      </c>
      <c r="CC67" s="45">
        <v>2</v>
      </c>
      <c r="CD67" s="45">
        <v>2</v>
      </c>
      <c r="CE67" s="45">
        <v>2</v>
      </c>
      <c r="CF67" s="45">
        <v>2</v>
      </c>
      <c r="CG67" s="45">
        <v>2</v>
      </c>
      <c r="CH67" s="45">
        <v>2</v>
      </c>
      <c r="CI67" s="45">
        <v>2</v>
      </c>
      <c r="CJ67" s="45">
        <v>2</v>
      </c>
      <c r="CK67" s="45">
        <v>2</v>
      </c>
      <c r="CL67" s="45">
        <v>2</v>
      </c>
      <c r="CM67" s="45">
        <v>2</v>
      </c>
      <c r="CN67" s="45">
        <v>2</v>
      </c>
      <c r="CO67" s="45">
        <v>2</v>
      </c>
      <c r="CP67" s="45">
        <v>2</v>
      </c>
      <c r="CQ67" s="45">
        <v>2</v>
      </c>
      <c r="CR67" s="45">
        <v>2</v>
      </c>
      <c r="CS67" s="45">
        <v>2</v>
      </c>
      <c r="CT67" s="45">
        <v>2</v>
      </c>
      <c r="CU67" s="45"/>
      <c r="CV67" s="45"/>
      <c r="CW67" s="45"/>
      <c r="CX67" s="45">
        <v>2</v>
      </c>
      <c r="CY67" s="43">
        <f t="shared" si="47"/>
        <v>38</v>
      </c>
      <c r="CZ67" s="42">
        <f>CY67/COUNTA($BI67:$CX67)</f>
        <v>1</v>
      </c>
      <c r="DA67" s="43">
        <f>COUNTIF($BI67:$CX67,1)</f>
        <v>0</v>
      </c>
      <c r="DB67" s="42">
        <f>DA67/COUNTA($BI67:$CX67)</f>
        <v>0</v>
      </c>
      <c r="DC67" s="43">
        <f t="shared" si="48"/>
        <v>0</v>
      </c>
      <c r="DD67" s="42">
        <f t="shared" si="49"/>
        <v>0</v>
      </c>
      <c r="DE67" s="43">
        <f t="shared" si="50"/>
        <v>0</v>
      </c>
      <c r="DF67" s="42">
        <f t="shared" si="51"/>
        <v>0</v>
      </c>
      <c r="DG67" s="52">
        <f t="shared" si="52"/>
        <v>2</v>
      </c>
      <c r="DH67" s="43" t="str">
        <f t="shared" si="53"/>
        <v>Đạt mục tiêu</v>
      </c>
      <c r="DI67" s="51"/>
    </row>
    <row r="68" spans="1:113" s="38" customFormat="1" ht="21" hidden="1" customHeight="1" x14ac:dyDescent="0.25">
      <c r="A68" s="628">
        <v>40</v>
      </c>
      <c r="B68" s="629"/>
      <c r="C68" s="623" t="s">
        <v>876</v>
      </c>
      <c r="D68" s="623" t="s">
        <v>223</v>
      </c>
      <c r="E68" s="623" t="s">
        <v>875</v>
      </c>
      <c r="F68" s="623" t="s">
        <v>223</v>
      </c>
      <c r="G68" s="623" t="s">
        <v>874</v>
      </c>
      <c r="H68" s="310" t="s">
        <v>873</v>
      </c>
      <c r="I68" s="327"/>
      <c r="J68" s="341" t="s">
        <v>115</v>
      </c>
      <c r="K68" s="329" t="s">
        <v>27</v>
      </c>
      <c r="L68" s="310" t="s">
        <v>681</v>
      </c>
      <c r="M68" s="341" t="s">
        <v>37</v>
      </c>
      <c r="N68" s="51" t="s">
        <v>24</v>
      </c>
      <c r="O68" s="50"/>
      <c r="P68" s="341" t="s">
        <v>24</v>
      </c>
      <c r="Q68" s="341"/>
      <c r="R68" s="341"/>
      <c r="S68" s="341"/>
      <c r="T68" s="341"/>
      <c r="U68" s="341"/>
      <c r="V68" s="341"/>
      <c r="W68" s="341"/>
      <c r="X68" s="341"/>
      <c r="Y68" s="341"/>
      <c r="Z68" s="341"/>
      <c r="AA68" s="47">
        <f t="shared" si="46"/>
        <v>1</v>
      </c>
      <c r="AB68" s="329" t="s">
        <v>40</v>
      </c>
      <c r="AC68" s="341" t="s">
        <v>40</v>
      </c>
      <c r="AD68" s="329" t="s">
        <v>23</v>
      </c>
      <c r="AE68" s="329" t="s">
        <v>23</v>
      </c>
      <c r="AF68" s="329"/>
      <c r="AG68" s="329"/>
      <c r="AH68" s="341"/>
      <c r="AI68" s="341"/>
      <c r="AJ68" s="341"/>
      <c r="AK68" s="341"/>
      <c r="AL68" s="329"/>
      <c r="AM68" s="329"/>
      <c r="AN68" s="329"/>
      <c r="AO68" s="329"/>
      <c r="AP68" s="329"/>
      <c r="AQ68" s="329"/>
      <c r="AR68" s="329"/>
      <c r="AS68" s="329"/>
      <c r="AT68" s="329"/>
      <c r="AU68" s="329"/>
      <c r="AV68" s="329"/>
      <c r="AW68" s="329"/>
      <c r="AX68" s="329"/>
      <c r="AY68" s="39"/>
      <c r="AZ68" s="39"/>
      <c r="BA68" s="39"/>
      <c r="BB68" s="39"/>
      <c r="BC68" s="329"/>
      <c r="BD68" s="329"/>
      <c r="BE68" s="329"/>
      <c r="BF68" s="329"/>
      <c r="BG68" s="329"/>
      <c r="BH68" s="329"/>
      <c r="BI68" s="329"/>
      <c r="BJ68" s="45">
        <v>2</v>
      </c>
      <c r="BK68" s="45">
        <v>1</v>
      </c>
      <c r="BL68" s="45">
        <v>2</v>
      </c>
      <c r="BM68" s="45">
        <v>2</v>
      </c>
      <c r="BN68" s="45">
        <v>2</v>
      </c>
      <c r="BO68" s="45">
        <v>2</v>
      </c>
      <c r="BP68" s="45">
        <v>2</v>
      </c>
      <c r="BQ68" s="45">
        <v>2</v>
      </c>
      <c r="BR68" s="45">
        <v>2</v>
      </c>
      <c r="BS68" s="45">
        <v>2</v>
      </c>
      <c r="BT68" s="45">
        <v>1</v>
      </c>
      <c r="BU68" s="45">
        <v>1</v>
      </c>
      <c r="BV68" s="45">
        <v>2</v>
      </c>
      <c r="BW68" s="45">
        <v>2</v>
      </c>
      <c r="BX68" s="45">
        <v>2</v>
      </c>
      <c r="BY68" s="45">
        <v>2</v>
      </c>
      <c r="BZ68" s="45">
        <v>1</v>
      </c>
      <c r="CA68" s="45">
        <v>2</v>
      </c>
      <c r="CB68" s="45">
        <v>2</v>
      </c>
      <c r="CC68" s="45">
        <v>2</v>
      </c>
      <c r="CD68" s="45">
        <v>1</v>
      </c>
      <c r="CE68" s="45">
        <v>2</v>
      </c>
      <c r="CF68" s="45">
        <v>2</v>
      </c>
      <c r="CG68" s="45">
        <v>2</v>
      </c>
      <c r="CH68" s="45">
        <v>2</v>
      </c>
      <c r="CI68" s="45">
        <v>1</v>
      </c>
      <c r="CJ68" s="45">
        <v>2</v>
      </c>
      <c r="CK68" s="45">
        <v>2</v>
      </c>
      <c r="CL68" s="45">
        <v>2</v>
      </c>
      <c r="CM68" s="45">
        <v>2</v>
      </c>
      <c r="CN68" s="45">
        <v>1</v>
      </c>
      <c r="CO68" s="45">
        <v>2</v>
      </c>
      <c r="CP68" s="45">
        <v>2</v>
      </c>
      <c r="CQ68" s="45">
        <v>1</v>
      </c>
      <c r="CR68" s="45">
        <v>2</v>
      </c>
      <c r="CS68" s="45">
        <v>2</v>
      </c>
      <c r="CT68" s="45">
        <v>2</v>
      </c>
      <c r="CU68" s="45">
        <v>2</v>
      </c>
      <c r="CV68" s="45">
        <v>2</v>
      </c>
      <c r="CW68" s="45">
        <v>1</v>
      </c>
      <c r="CX68" s="45">
        <v>2</v>
      </c>
      <c r="CY68" s="40">
        <f t="shared" si="47"/>
        <v>32</v>
      </c>
      <c r="CZ68" s="44">
        <f>CY68/COUNTA($BJ68:$CX68)</f>
        <v>0.78048780487804881</v>
      </c>
      <c r="DA68" s="40">
        <f>COUNTIF($BJ68:$CX68,1)</f>
        <v>9</v>
      </c>
      <c r="DB68" s="44">
        <f>DA68/COUNTA($BJ68:$CX68)</f>
        <v>0.21951219512195122</v>
      </c>
      <c r="DC68" s="40">
        <f t="shared" si="48"/>
        <v>0</v>
      </c>
      <c r="DD68" s="44">
        <f t="shared" si="49"/>
        <v>0</v>
      </c>
      <c r="DE68" s="43">
        <f t="shared" si="50"/>
        <v>0</v>
      </c>
      <c r="DF68" s="42">
        <f t="shared" si="51"/>
        <v>0</v>
      </c>
      <c r="DG68" s="41">
        <f t="shared" si="52"/>
        <v>1.7804878048780488</v>
      </c>
      <c r="DH68" s="40" t="str">
        <f t="shared" si="53"/>
        <v>Đạt mục tiêu</v>
      </c>
      <c r="DI68" s="39"/>
    </row>
    <row r="69" spans="1:113" s="38" customFormat="1" ht="27" hidden="1" customHeight="1" x14ac:dyDescent="0.25">
      <c r="A69" s="628"/>
      <c r="B69" s="630"/>
      <c r="C69" s="623"/>
      <c r="D69" s="623"/>
      <c r="E69" s="623"/>
      <c r="F69" s="623"/>
      <c r="G69" s="645"/>
      <c r="H69" s="310" t="s">
        <v>873</v>
      </c>
      <c r="I69" s="327"/>
      <c r="J69" s="341" t="s">
        <v>30</v>
      </c>
      <c r="K69" s="329" t="s">
        <v>27</v>
      </c>
      <c r="L69" s="310" t="s">
        <v>681</v>
      </c>
      <c r="M69" s="341" t="s">
        <v>37</v>
      </c>
      <c r="N69" s="51" t="s">
        <v>24</v>
      </c>
      <c r="O69" s="50"/>
      <c r="P69" s="341"/>
      <c r="Q69" s="341" t="s">
        <v>24</v>
      </c>
      <c r="R69" s="341"/>
      <c r="S69" s="341"/>
      <c r="T69" s="341"/>
      <c r="U69" s="341"/>
      <c r="V69" s="341"/>
      <c r="W69" s="341"/>
      <c r="X69" s="341"/>
      <c r="Y69" s="341"/>
      <c r="Z69" s="341"/>
      <c r="AA69" s="47">
        <f t="shared" si="46"/>
        <v>1</v>
      </c>
      <c r="AB69" s="329"/>
      <c r="AC69" s="341"/>
      <c r="AD69" s="329"/>
      <c r="AE69" s="329" t="s">
        <v>23</v>
      </c>
      <c r="AF69" s="329"/>
      <c r="AG69" s="329"/>
      <c r="AH69" s="310" t="s">
        <v>40</v>
      </c>
      <c r="AI69" s="310" t="s">
        <v>40</v>
      </c>
      <c r="AJ69" s="310" t="s">
        <v>40</v>
      </c>
      <c r="AK69" s="310"/>
      <c r="AL69" s="329"/>
      <c r="AM69" s="329"/>
      <c r="AN69" s="329"/>
      <c r="AO69" s="329"/>
      <c r="AP69" s="329"/>
      <c r="AQ69" s="329"/>
      <c r="AR69" s="329"/>
      <c r="AS69" s="329"/>
      <c r="AT69" s="329"/>
      <c r="AU69" s="329"/>
      <c r="AV69" s="329"/>
      <c r="AW69" s="329"/>
      <c r="AX69" s="329"/>
      <c r="AY69" s="39"/>
      <c r="AZ69" s="39"/>
      <c r="BA69" s="39"/>
      <c r="BB69" s="39"/>
      <c r="BC69" s="329"/>
      <c r="BD69" s="329"/>
      <c r="BE69" s="329"/>
      <c r="BF69" s="329"/>
      <c r="BG69" s="329"/>
      <c r="BH69" s="329"/>
      <c r="BI69" s="329"/>
      <c r="BJ69" s="45">
        <v>2</v>
      </c>
      <c r="BK69" s="45">
        <v>1</v>
      </c>
      <c r="BL69" s="45">
        <v>2</v>
      </c>
      <c r="BM69" s="45">
        <v>2</v>
      </c>
      <c r="BN69" s="45">
        <v>2</v>
      </c>
      <c r="BO69" s="45">
        <v>2</v>
      </c>
      <c r="BP69" s="45">
        <v>2</v>
      </c>
      <c r="BQ69" s="45">
        <v>2</v>
      </c>
      <c r="BR69" s="45">
        <v>2</v>
      </c>
      <c r="BS69" s="45">
        <v>2</v>
      </c>
      <c r="BT69" s="45">
        <v>1</v>
      </c>
      <c r="BU69" s="45">
        <v>2</v>
      </c>
      <c r="BV69" s="45">
        <v>2</v>
      </c>
      <c r="BW69" s="45">
        <v>2</v>
      </c>
      <c r="BX69" s="45">
        <v>2</v>
      </c>
      <c r="BY69" s="45">
        <v>2</v>
      </c>
      <c r="BZ69" s="45">
        <v>1</v>
      </c>
      <c r="CA69" s="45">
        <v>2</v>
      </c>
      <c r="CB69" s="45">
        <v>2</v>
      </c>
      <c r="CC69" s="45">
        <v>2</v>
      </c>
      <c r="CD69" s="45">
        <v>2</v>
      </c>
      <c r="CE69" s="45">
        <v>2</v>
      </c>
      <c r="CF69" s="45">
        <v>2</v>
      </c>
      <c r="CG69" s="45">
        <v>2</v>
      </c>
      <c r="CH69" s="45">
        <v>2</v>
      </c>
      <c r="CI69" s="45">
        <v>2</v>
      </c>
      <c r="CJ69" s="45">
        <v>2</v>
      </c>
      <c r="CK69" s="45">
        <v>2</v>
      </c>
      <c r="CL69" s="45">
        <v>2</v>
      </c>
      <c r="CM69" s="45">
        <v>2</v>
      </c>
      <c r="CN69" s="45">
        <v>1</v>
      </c>
      <c r="CO69" s="45">
        <v>2</v>
      </c>
      <c r="CP69" s="45">
        <v>2</v>
      </c>
      <c r="CQ69" s="45">
        <v>2</v>
      </c>
      <c r="CR69" s="45">
        <v>2</v>
      </c>
      <c r="CS69" s="45">
        <v>2</v>
      </c>
      <c r="CT69" s="45">
        <v>2</v>
      </c>
      <c r="CU69" s="45">
        <v>2</v>
      </c>
      <c r="CV69" s="45">
        <v>2</v>
      </c>
      <c r="CW69" s="45">
        <v>2</v>
      </c>
      <c r="CX69" s="45">
        <v>2</v>
      </c>
      <c r="CY69" s="40">
        <f t="shared" si="47"/>
        <v>37</v>
      </c>
      <c r="CZ69" s="44">
        <f>CY69/COUNTA($BJ69:$CX69)</f>
        <v>0.90243902439024393</v>
      </c>
      <c r="DA69" s="40">
        <f>COUNTIF($BJ69:$CX69,1)</f>
        <v>4</v>
      </c>
      <c r="DB69" s="44">
        <f>DA69/COUNTA($BJ69:$CX69)</f>
        <v>9.7560975609756101E-2</v>
      </c>
      <c r="DC69" s="40">
        <f t="shared" si="48"/>
        <v>0</v>
      </c>
      <c r="DD69" s="44">
        <f t="shared" si="49"/>
        <v>0</v>
      </c>
      <c r="DE69" s="43">
        <f t="shared" si="50"/>
        <v>0</v>
      </c>
      <c r="DF69" s="42">
        <f t="shared" si="51"/>
        <v>0</v>
      </c>
      <c r="DG69" s="41">
        <f t="shared" si="52"/>
        <v>1.9024390243902438</v>
      </c>
      <c r="DH69" s="40" t="str">
        <f t="shared" si="53"/>
        <v>Đạt mục tiêu</v>
      </c>
      <c r="DI69" s="39"/>
    </row>
    <row r="70" spans="1:113" s="38" customFormat="1" ht="42.75" hidden="1" customHeight="1" x14ac:dyDescent="0.25">
      <c r="A70" s="628"/>
      <c r="B70" s="631"/>
      <c r="C70" s="623"/>
      <c r="D70" s="623"/>
      <c r="E70" s="623"/>
      <c r="F70" s="623"/>
      <c r="G70" s="645"/>
      <c r="H70" s="310" t="s">
        <v>873</v>
      </c>
      <c r="I70" s="327"/>
      <c r="J70" s="341" t="s">
        <v>28</v>
      </c>
      <c r="K70" s="329" t="s">
        <v>27</v>
      </c>
      <c r="L70" s="310" t="s">
        <v>681</v>
      </c>
      <c r="M70" s="341" t="s">
        <v>37</v>
      </c>
      <c r="N70" s="51" t="s">
        <v>24</v>
      </c>
      <c r="O70" s="50"/>
      <c r="P70" s="341"/>
      <c r="Q70" s="341"/>
      <c r="R70" s="341" t="s">
        <v>24</v>
      </c>
      <c r="S70" s="341"/>
      <c r="T70" s="341"/>
      <c r="U70" s="341"/>
      <c r="V70" s="341"/>
      <c r="W70" s="341"/>
      <c r="X70" s="341"/>
      <c r="Y70" s="341"/>
      <c r="Z70" s="341"/>
      <c r="AA70" s="47">
        <f t="shared" si="46"/>
        <v>1</v>
      </c>
      <c r="AB70" s="329"/>
      <c r="AC70" s="341"/>
      <c r="AD70" s="329"/>
      <c r="AE70" s="329"/>
      <c r="AF70" s="329"/>
      <c r="AG70" s="341" t="s">
        <v>40</v>
      </c>
      <c r="AH70" s="341" t="s">
        <v>40</v>
      </c>
      <c r="AI70" s="341"/>
      <c r="AJ70" s="341"/>
      <c r="AK70" s="341"/>
      <c r="AL70" s="329" t="s">
        <v>40</v>
      </c>
      <c r="AM70" s="329" t="s">
        <v>40</v>
      </c>
      <c r="AN70" s="329"/>
      <c r="AO70" s="329"/>
      <c r="AP70" s="329"/>
      <c r="AQ70" s="329"/>
      <c r="AR70" s="329"/>
      <c r="AS70" s="329"/>
      <c r="AT70" s="329"/>
      <c r="AU70" s="329"/>
      <c r="AV70" s="329"/>
      <c r="AW70" s="329"/>
      <c r="AX70" s="329"/>
      <c r="AY70" s="39"/>
      <c r="AZ70" s="39"/>
      <c r="BA70" s="39"/>
      <c r="BB70" s="39"/>
      <c r="BC70" s="329"/>
      <c r="BD70" s="329"/>
      <c r="BE70" s="329"/>
      <c r="BF70" s="329"/>
      <c r="BG70" s="329"/>
      <c r="BH70" s="329"/>
      <c r="BI70" s="329"/>
      <c r="BJ70" s="45">
        <v>2</v>
      </c>
      <c r="BK70" s="45">
        <v>1</v>
      </c>
      <c r="BL70" s="45">
        <v>2</v>
      </c>
      <c r="BM70" s="45">
        <v>2</v>
      </c>
      <c r="BN70" s="45">
        <v>1</v>
      </c>
      <c r="BO70" s="45">
        <v>2</v>
      </c>
      <c r="BP70" s="45">
        <v>2</v>
      </c>
      <c r="BQ70" s="45">
        <v>2</v>
      </c>
      <c r="BR70" s="45">
        <v>2</v>
      </c>
      <c r="BS70" s="45">
        <v>2</v>
      </c>
      <c r="BT70" s="45">
        <v>1</v>
      </c>
      <c r="BU70" s="45">
        <v>2</v>
      </c>
      <c r="BV70" s="45">
        <v>2</v>
      </c>
      <c r="BW70" s="45">
        <v>2</v>
      </c>
      <c r="BX70" s="45">
        <v>2</v>
      </c>
      <c r="BY70" s="45">
        <v>2</v>
      </c>
      <c r="BZ70" s="45">
        <v>1</v>
      </c>
      <c r="CA70" s="45">
        <v>2</v>
      </c>
      <c r="CB70" s="45">
        <v>2</v>
      </c>
      <c r="CC70" s="45">
        <v>2</v>
      </c>
      <c r="CD70" s="45">
        <v>2</v>
      </c>
      <c r="CE70" s="45">
        <v>2</v>
      </c>
      <c r="CF70" s="45">
        <v>2</v>
      </c>
      <c r="CG70" s="45">
        <v>2</v>
      </c>
      <c r="CH70" s="45">
        <v>2</v>
      </c>
      <c r="CI70" s="45">
        <v>2</v>
      </c>
      <c r="CJ70" s="45">
        <v>2</v>
      </c>
      <c r="CK70" s="45">
        <v>2</v>
      </c>
      <c r="CL70" s="45">
        <v>2</v>
      </c>
      <c r="CM70" s="45">
        <v>2</v>
      </c>
      <c r="CN70" s="45">
        <v>1</v>
      </c>
      <c r="CO70" s="45">
        <v>2</v>
      </c>
      <c r="CP70" s="45">
        <v>2</v>
      </c>
      <c r="CQ70" s="45">
        <v>2</v>
      </c>
      <c r="CR70" s="45">
        <v>2</v>
      </c>
      <c r="CS70" s="45">
        <v>2</v>
      </c>
      <c r="CT70" s="45">
        <v>2</v>
      </c>
      <c r="CU70" s="45">
        <v>2</v>
      </c>
      <c r="CV70" s="45">
        <v>2</v>
      </c>
      <c r="CW70" s="45">
        <v>2</v>
      </c>
      <c r="CX70" s="45">
        <v>2</v>
      </c>
      <c r="CY70" s="40">
        <f t="shared" si="47"/>
        <v>36</v>
      </c>
      <c r="CZ70" s="44">
        <f>CY70/COUNTA($BJ70:$CX70)</f>
        <v>0.87804878048780488</v>
      </c>
      <c r="DA70" s="40">
        <f>COUNTIF($BJ70:$CX70,1)</f>
        <v>5</v>
      </c>
      <c r="DB70" s="44">
        <f>DA70/COUNTA($BJ70:$CX70)</f>
        <v>0.12195121951219512</v>
      </c>
      <c r="DC70" s="40">
        <f t="shared" si="48"/>
        <v>0</v>
      </c>
      <c r="DD70" s="44">
        <f t="shared" si="49"/>
        <v>0</v>
      </c>
      <c r="DE70" s="43">
        <f t="shared" si="50"/>
        <v>0</v>
      </c>
      <c r="DF70" s="42">
        <f t="shared" si="51"/>
        <v>0</v>
      </c>
      <c r="DG70" s="41">
        <f t="shared" si="52"/>
        <v>1.8780487804878048</v>
      </c>
      <c r="DH70" s="40" t="str">
        <f t="shared" si="53"/>
        <v>Đạt mục tiêu</v>
      </c>
      <c r="DI70" s="39"/>
    </row>
    <row r="71" spans="1:113" s="38" customFormat="1" ht="52.5" customHeight="1" x14ac:dyDescent="0.25">
      <c r="A71" s="267">
        <v>9</v>
      </c>
      <c r="B71" s="269"/>
      <c r="C71" s="317" t="s">
        <v>872</v>
      </c>
      <c r="D71" s="445" t="s">
        <v>35</v>
      </c>
      <c r="E71" s="317" t="s">
        <v>1143</v>
      </c>
      <c r="F71" s="445" t="s">
        <v>35</v>
      </c>
      <c r="G71" s="310" t="s">
        <v>871</v>
      </c>
      <c r="H71" s="448" t="s">
        <v>1200</v>
      </c>
      <c r="I71" s="528" t="s">
        <v>1123</v>
      </c>
      <c r="J71" s="259" t="s">
        <v>33</v>
      </c>
      <c r="K71" s="580" t="s">
        <v>27</v>
      </c>
      <c r="L71" s="405" t="s">
        <v>681</v>
      </c>
      <c r="M71" s="341" t="s">
        <v>37</v>
      </c>
      <c r="N71" s="51" t="s">
        <v>24</v>
      </c>
      <c r="O71" s="50"/>
      <c r="P71" s="341"/>
      <c r="Q71" s="341"/>
      <c r="R71" s="341"/>
      <c r="S71" s="341"/>
      <c r="T71" s="341"/>
      <c r="U71" s="341"/>
      <c r="V71" s="341"/>
      <c r="W71" s="341"/>
      <c r="X71" s="341"/>
      <c r="Y71" s="341"/>
      <c r="Z71" s="341" t="s">
        <v>24</v>
      </c>
      <c r="AA71" s="47">
        <f t="shared" si="46"/>
        <v>1</v>
      </c>
      <c r="AB71" s="329"/>
      <c r="AC71" s="341"/>
      <c r="AD71" s="329"/>
      <c r="AE71" s="329"/>
      <c r="AF71" s="329"/>
      <c r="AG71" s="329"/>
      <c r="AH71" s="310"/>
      <c r="AI71" s="310"/>
      <c r="AJ71" s="310"/>
      <c r="AK71" s="310"/>
      <c r="AL71" s="329"/>
      <c r="AM71" s="329"/>
      <c r="AN71" s="329"/>
      <c r="AO71" s="329"/>
      <c r="AP71" s="329"/>
      <c r="AQ71" s="329"/>
      <c r="AR71" s="329"/>
      <c r="AS71" s="329"/>
      <c r="AT71" s="329"/>
      <c r="AU71" s="329"/>
      <c r="AV71" s="329"/>
      <c r="AW71" s="329"/>
      <c r="AX71" s="329"/>
      <c r="AY71" s="580"/>
      <c r="AZ71" s="47" t="s">
        <v>40</v>
      </c>
      <c r="BA71" s="47" t="s">
        <v>40</v>
      </c>
      <c r="BB71" s="47"/>
      <c r="BC71" s="329"/>
      <c r="BD71" s="329"/>
      <c r="BE71" s="329"/>
      <c r="BF71" s="329"/>
      <c r="BG71" s="329"/>
      <c r="BH71" s="329"/>
      <c r="BI71" s="329"/>
      <c r="BJ71" s="45">
        <v>2</v>
      </c>
      <c r="BK71" s="45">
        <v>2</v>
      </c>
      <c r="BL71" s="45">
        <v>2</v>
      </c>
      <c r="BM71" s="45">
        <v>2</v>
      </c>
      <c r="BN71" s="45">
        <v>2</v>
      </c>
      <c r="BO71" s="45">
        <v>2</v>
      </c>
      <c r="BP71" s="45">
        <v>2</v>
      </c>
      <c r="BQ71" s="45">
        <v>2</v>
      </c>
      <c r="BR71" s="45">
        <v>2</v>
      </c>
      <c r="BS71" s="45">
        <v>2</v>
      </c>
      <c r="BT71" s="45">
        <v>2</v>
      </c>
      <c r="BU71" s="45">
        <v>2</v>
      </c>
      <c r="BV71" s="45">
        <v>2</v>
      </c>
      <c r="BW71" s="45">
        <v>2</v>
      </c>
      <c r="BX71" s="45">
        <v>2</v>
      </c>
      <c r="BY71" s="45">
        <v>2</v>
      </c>
      <c r="BZ71" s="45">
        <v>2</v>
      </c>
      <c r="CA71" s="45">
        <v>2</v>
      </c>
      <c r="CB71" s="45">
        <v>2</v>
      </c>
      <c r="CC71" s="45">
        <v>2</v>
      </c>
      <c r="CD71" s="45">
        <v>2</v>
      </c>
      <c r="CE71" s="45">
        <v>2</v>
      </c>
      <c r="CF71" s="45">
        <v>2</v>
      </c>
      <c r="CG71" s="45">
        <v>2</v>
      </c>
      <c r="CH71" s="45">
        <v>2</v>
      </c>
      <c r="CI71" s="45">
        <v>2</v>
      </c>
      <c r="CJ71" s="45">
        <v>2</v>
      </c>
      <c r="CK71" s="45">
        <v>2</v>
      </c>
      <c r="CL71" s="45">
        <v>2</v>
      </c>
      <c r="CM71" s="45">
        <v>2</v>
      </c>
      <c r="CN71" s="45">
        <v>2</v>
      </c>
      <c r="CO71" s="45">
        <v>2</v>
      </c>
      <c r="CP71" s="45">
        <v>2</v>
      </c>
      <c r="CQ71" s="45">
        <v>2</v>
      </c>
      <c r="CR71" s="45">
        <v>2</v>
      </c>
      <c r="CS71" s="45">
        <v>2</v>
      </c>
      <c r="CT71" s="45">
        <v>2</v>
      </c>
      <c r="CU71" s="45"/>
      <c r="CV71" s="45"/>
      <c r="CW71" s="45"/>
      <c r="CX71" s="45">
        <v>2</v>
      </c>
      <c r="CY71" s="43">
        <f t="shared" si="47"/>
        <v>38</v>
      </c>
      <c r="CZ71" s="42">
        <f>CY71/COUNTA($BI71:$CX71)</f>
        <v>1</v>
      </c>
      <c r="DA71" s="43">
        <f>COUNTIF($BI71:$CX71,1)</f>
        <v>0</v>
      </c>
      <c r="DB71" s="42">
        <f>DA71/COUNTA($BI71:$CX71)</f>
        <v>0</v>
      </c>
      <c r="DC71" s="43">
        <f t="shared" si="48"/>
        <v>0</v>
      </c>
      <c r="DD71" s="42">
        <f t="shared" si="49"/>
        <v>0</v>
      </c>
      <c r="DE71" s="43">
        <f t="shared" si="50"/>
        <v>0</v>
      </c>
      <c r="DF71" s="42">
        <f t="shared" si="51"/>
        <v>0</v>
      </c>
      <c r="DG71" s="52">
        <f t="shared" si="52"/>
        <v>2</v>
      </c>
      <c r="DH71" s="43" t="str">
        <f t="shared" si="53"/>
        <v>Đạt mục tiêu</v>
      </c>
      <c r="DI71" s="601"/>
    </row>
    <row r="72" spans="1:113" s="38" customFormat="1" ht="75" hidden="1" customHeight="1" x14ac:dyDescent="0.25">
      <c r="A72" s="268">
        <v>42</v>
      </c>
      <c r="B72" s="268"/>
      <c r="C72" s="310" t="s">
        <v>870</v>
      </c>
      <c r="D72" s="310" t="s">
        <v>35</v>
      </c>
      <c r="E72" s="310" t="s">
        <v>869</v>
      </c>
      <c r="F72" s="310" t="s">
        <v>223</v>
      </c>
      <c r="G72" s="310" t="s">
        <v>868</v>
      </c>
      <c r="H72" s="54" t="s">
        <v>868</v>
      </c>
      <c r="I72" s="327"/>
      <c r="J72" s="310" t="s">
        <v>66</v>
      </c>
      <c r="K72" s="329" t="s">
        <v>27</v>
      </c>
      <c r="L72" s="310" t="s">
        <v>681</v>
      </c>
      <c r="M72" s="341" t="s">
        <v>37</v>
      </c>
      <c r="N72" s="51" t="s">
        <v>24</v>
      </c>
      <c r="O72" s="50">
        <v>1</v>
      </c>
      <c r="P72" s="341"/>
      <c r="Q72" s="341"/>
      <c r="R72" s="341"/>
      <c r="S72" s="341"/>
      <c r="T72" s="341"/>
      <c r="U72" s="341" t="s">
        <v>24</v>
      </c>
      <c r="V72" s="341"/>
      <c r="W72" s="341"/>
      <c r="X72" s="341"/>
      <c r="Y72" s="341"/>
      <c r="Z72" s="341"/>
      <c r="AA72" s="47">
        <f t="shared" si="46"/>
        <v>1</v>
      </c>
      <c r="AB72" s="329"/>
      <c r="AC72" s="341"/>
      <c r="AD72" s="329"/>
      <c r="AE72" s="329"/>
      <c r="AF72" s="329"/>
      <c r="AG72" s="329"/>
      <c r="AH72" s="329"/>
      <c r="AI72" s="329"/>
      <c r="AJ72" s="329"/>
      <c r="AK72" s="329"/>
      <c r="AL72" s="329"/>
      <c r="AM72" s="329"/>
      <c r="AN72" s="329"/>
      <c r="AO72" s="329"/>
      <c r="AP72" s="329"/>
      <c r="AQ72" s="329"/>
      <c r="AR72" s="329"/>
      <c r="AS72" s="329"/>
      <c r="AT72" s="329"/>
      <c r="AU72" s="329"/>
      <c r="AV72" s="329"/>
      <c r="AW72" s="329"/>
      <c r="AX72" s="329"/>
      <c r="AY72" s="39"/>
      <c r="AZ72" s="39"/>
      <c r="BA72" s="39"/>
      <c r="BB72" s="39"/>
      <c r="BC72" s="329"/>
      <c r="BD72" s="329"/>
      <c r="BE72" s="329"/>
      <c r="BF72" s="329"/>
      <c r="BG72" s="329"/>
      <c r="BH72" s="329"/>
      <c r="BI72" s="329"/>
      <c r="BJ72" s="45">
        <v>2</v>
      </c>
      <c r="BK72" s="45">
        <v>2</v>
      </c>
      <c r="BL72" s="45">
        <v>2</v>
      </c>
      <c r="BM72" s="45">
        <v>2</v>
      </c>
      <c r="BN72" s="45">
        <v>2</v>
      </c>
      <c r="BO72" s="45">
        <v>2</v>
      </c>
      <c r="BP72" s="45">
        <v>2</v>
      </c>
      <c r="BQ72" s="45">
        <v>2</v>
      </c>
      <c r="BR72" s="45">
        <v>2</v>
      </c>
      <c r="BS72" s="45">
        <v>2</v>
      </c>
      <c r="BT72" s="45">
        <v>2</v>
      </c>
      <c r="BU72" s="45">
        <v>2</v>
      </c>
      <c r="BV72" s="45">
        <v>2</v>
      </c>
      <c r="BW72" s="45">
        <v>2</v>
      </c>
      <c r="BX72" s="45">
        <v>2</v>
      </c>
      <c r="BY72" s="45">
        <v>2</v>
      </c>
      <c r="BZ72" s="45">
        <v>2</v>
      </c>
      <c r="CA72" s="45">
        <v>2</v>
      </c>
      <c r="CB72" s="45">
        <v>2</v>
      </c>
      <c r="CC72" s="45">
        <v>2</v>
      </c>
      <c r="CD72" s="45">
        <v>2</v>
      </c>
      <c r="CE72" s="45">
        <v>2</v>
      </c>
      <c r="CF72" s="45">
        <v>2</v>
      </c>
      <c r="CG72" s="45">
        <v>2</v>
      </c>
      <c r="CH72" s="45">
        <v>2</v>
      </c>
      <c r="CI72" s="45">
        <v>2</v>
      </c>
      <c r="CJ72" s="45">
        <v>2</v>
      </c>
      <c r="CK72" s="45">
        <v>2</v>
      </c>
      <c r="CL72" s="45">
        <v>2</v>
      </c>
      <c r="CM72" s="45">
        <v>2</v>
      </c>
      <c r="CN72" s="45">
        <v>2</v>
      </c>
      <c r="CO72" s="45">
        <v>2</v>
      </c>
      <c r="CP72" s="45">
        <v>2</v>
      </c>
      <c r="CQ72" s="45">
        <v>2</v>
      </c>
      <c r="CR72" s="45">
        <v>2</v>
      </c>
      <c r="CS72" s="45">
        <v>2</v>
      </c>
      <c r="CT72" s="45">
        <v>2</v>
      </c>
      <c r="CU72" s="45"/>
      <c r="CV72" s="45"/>
      <c r="CW72" s="45"/>
      <c r="CX72" s="45">
        <v>2</v>
      </c>
      <c r="CY72" s="40">
        <f t="shared" si="47"/>
        <v>38</v>
      </c>
      <c r="CZ72" s="44">
        <f>CY72/33</f>
        <v>1.1515151515151516</v>
      </c>
      <c r="DA72" s="40">
        <f>COUNTIF($BI72:$CX72,1)</f>
        <v>0</v>
      </c>
      <c r="DB72" s="44">
        <f>DA72/33</f>
        <v>0</v>
      </c>
      <c r="DC72" s="40">
        <f t="shared" si="48"/>
        <v>0</v>
      </c>
      <c r="DD72" s="44">
        <f t="shared" si="49"/>
        <v>0</v>
      </c>
      <c r="DE72" s="43">
        <f t="shared" si="50"/>
        <v>0</v>
      </c>
      <c r="DF72" s="42">
        <f t="shared" si="51"/>
        <v>0</v>
      </c>
      <c r="DG72" s="41">
        <f t="shared" si="52"/>
        <v>2</v>
      </c>
      <c r="DH72" s="40" t="str">
        <f t="shared" si="53"/>
        <v>Đạt mục tiêu</v>
      </c>
      <c r="DI72" s="39"/>
    </row>
    <row r="73" spans="1:113" s="38" customFormat="1" ht="96" customHeight="1" x14ac:dyDescent="0.25">
      <c r="A73" s="646">
        <v>10</v>
      </c>
      <c r="B73" s="489"/>
      <c r="C73" s="655" t="s">
        <v>867</v>
      </c>
      <c r="D73" s="658" t="s">
        <v>35</v>
      </c>
      <c r="E73" s="655" t="s">
        <v>866</v>
      </c>
      <c r="F73" s="658" t="s">
        <v>35</v>
      </c>
      <c r="G73" s="486"/>
      <c r="H73" s="491" t="s">
        <v>1201</v>
      </c>
      <c r="I73" s="528" t="s">
        <v>1123</v>
      </c>
      <c r="J73" s="522" t="s">
        <v>33</v>
      </c>
      <c r="K73" s="580" t="s">
        <v>27</v>
      </c>
      <c r="L73" s="486"/>
      <c r="M73" s="492"/>
      <c r="N73" s="51"/>
      <c r="O73" s="50"/>
      <c r="P73" s="492"/>
      <c r="Q73" s="492"/>
      <c r="R73" s="492"/>
      <c r="S73" s="492"/>
      <c r="T73" s="492"/>
      <c r="U73" s="492"/>
      <c r="V73" s="492"/>
      <c r="W73" s="492"/>
      <c r="X73" s="492"/>
      <c r="Y73" s="492"/>
      <c r="Z73" s="492"/>
      <c r="AA73" s="47"/>
      <c r="AB73" s="490"/>
      <c r="AC73" s="492"/>
      <c r="AD73" s="490"/>
      <c r="AE73" s="490"/>
      <c r="AF73" s="490"/>
      <c r="AG73" s="490"/>
      <c r="AH73" s="490"/>
      <c r="AI73" s="490"/>
      <c r="AJ73" s="490"/>
      <c r="AK73" s="490"/>
      <c r="AL73" s="490"/>
      <c r="AM73" s="490"/>
      <c r="AN73" s="490"/>
      <c r="AO73" s="490"/>
      <c r="AP73" s="490"/>
      <c r="AQ73" s="490"/>
      <c r="AR73" s="490"/>
      <c r="AS73" s="490"/>
      <c r="AT73" s="490"/>
      <c r="AU73" s="490"/>
      <c r="AV73" s="490"/>
      <c r="AW73" s="490"/>
      <c r="AX73" s="490"/>
      <c r="AY73" s="108" t="s">
        <v>40</v>
      </c>
      <c r="AZ73" s="39"/>
      <c r="BA73" s="39"/>
      <c r="BB73" s="39"/>
      <c r="BC73" s="490"/>
      <c r="BD73" s="490"/>
      <c r="BE73" s="490"/>
      <c r="BF73" s="490"/>
      <c r="BG73" s="490"/>
      <c r="BH73" s="490"/>
      <c r="BI73" s="490"/>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0"/>
      <c r="CZ73" s="44"/>
      <c r="DA73" s="40"/>
      <c r="DB73" s="44"/>
      <c r="DC73" s="40"/>
      <c r="DD73" s="44"/>
      <c r="DE73" s="43"/>
      <c r="DF73" s="42"/>
      <c r="DG73" s="41"/>
      <c r="DH73" s="40"/>
      <c r="DI73" s="39"/>
    </row>
    <row r="74" spans="1:113" s="38" customFormat="1" ht="93.75" customHeight="1" x14ac:dyDescent="0.25">
      <c r="A74" s="647"/>
      <c r="B74" s="489"/>
      <c r="C74" s="656"/>
      <c r="D74" s="659"/>
      <c r="E74" s="656"/>
      <c r="F74" s="659"/>
      <c r="G74" s="486"/>
      <c r="H74" s="491" t="s">
        <v>1157</v>
      </c>
      <c r="I74" s="528" t="s">
        <v>1123</v>
      </c>
      <c r="J74" s="522" t="s">
        <v>33</v>
      </c>
      <c r="K74" s="580" t="s">
        <v>27</v>
      </c>
      <c r="L74" s="486"/>
      <c r="M74" s="492"/>
      <c r="N74" s="51"/>
      <c r="O74" s="50"/>
      <c r="P74" s="492"/>
      <c r="Q74" s="492"/>
      <c r="R74" s="492"/>
      <c r="S74" s="492"/>
      <c r="T74" s="492"/>
      <c r="U74" s="492"/>
      <c r="V74" s="492"/>
      <c r="W74" s="492"/>
      <c r="X74" s="492"/>
      <c r="Y74" s="492"/>
      <c r="Z74" s="492"/>
      <c r="AA74" s="47"/>
      <c r="AB74" s="490"/>
      <c r="AC74" s="492"/>
      <c r="AD74" s="490"/>
      <c r="AE74" s="490"/>
      <c r="AF74" s="490"/>
      <c r="AG74" s="490"/>
      <c r="AH74" s="490"/>
      <c r="AI74" s="490"/>
      <c r="AJ74" s="490"/>
      <c r="AK74" s="490"/>
      <c r="AL74" s="490"/>
      <c r="AM74" s="490"/>
      <c r="AN74" s="490"/>
      <c r="AO74" s="490"/>
      <c r="AP74" s="490"/>
      <c r="AQ74" s="490"/>
      <c r="AR74" s="490"/>
      <c r="AS74" s="490"/>
      <c r="AT74" s="490"/>
      <c r="AU74" s="490"/>
      <c r="AV74" s="490"/>
      <c r="AW74" s="490"/>
      <c r="AX74" s="490"/>
      <c r="AY74" s="39"/>
      <c r="AZ74" s="39" t="s">
        <v>40</v>
      </c>
      <c r="BA74" s="39"/>
      <c r="BB74" s="39"/>
      <c r="BC74" s="490"/>
      <c r="BD74" s="490"/>
      <c r="BE74" s="490"/>
      <c r="BF74" s="490"/>
      <c r="BG74" s="490"/>
      <c r="BH74" s="490"/>
      <c r="BI74" s="490"/>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0"/>
      <c r="CZ74" s="44"/>
      <c r="DA74" s="40"/>
      <c r="DB74" s="44"/>
      <c r="DC74" s="40"/>
      <c r="DD74" s="44"/>
      <c r="DE74" s="43"/>
      <c r="DF74" s="42"/>
      <c r="DG74" s="41"/>
      <c r="DH74" s="40"/>
      <c r="DI74" s="39"/>
    </row>
    <row r="75" spans="1:113" s="38" customFormat="1" ht="77.25" customHeight="1" x14ac:dyDescent="0.25">
      <c r="A75" s="647"/>
      <c r="B75" s="489"/>
      <c r="C75" s="656"/>
      <c r="D75" s="659"/>
      <c r="E75" s="656"/>
      <c r="F75" s="659"/>
      <c r="G75" s="486"/>
      <c r="H75" s="491" t="s">
        <v>1158</v>
      </c>
      <c r="I75" s="528" t="s">
        <v>1123</v>
      </c>
      <c r="J75" s="522" t="s">
        <v>33</v>
      </c>
      <c r="K75" s="580" t="s">
        <v>27</v>
      </c>
      <c r="L75" s="486"/>
      <c r="M75" s="492"/>
      <c r="N75" s="51"/>
      <c r="O75" s="50"/>
      <c r="P75" s="492"/>
      <c r="Q75" s="492"/>
      <c r="R75" s="492"/>
      <c r="S75" s="492"/>
      <c r="T75" s="492"/>
      <c r="U75" s="492"/>
      <c r="V75" s="492"/>
      <c r="W75" s="492"/>
      <c r="X75" s="492"/>
      <c r="Y75" s="492"/>
      <c r="Z75" s="492"/>
      <c r="AA75" s="47"/>
      <c r="AB75" s="490"/>
      <c r="AC75" s="492"/>
      <c r="AD75" s="490"/>
      <c r="AE75" s="490"/>
      <c r="AF75" s="490"/>
      <c r="AG75" s="490"/>
      <c r="AH75" s="490"/>
      <c r="AI75" s="490"/>
      <c r="AJ75" s="490"/>
      <c r="AK75" s="490"/>
      <c r="AL75" s="490"/>
      <c r="AM75" s="490"/>
      <c r="AN75" s="490"/>
      <c r="AO75" s="490"/>
      <c r="AP75" s="490"/>
      <c r="AQ75" s="490"/>
      <c r="AR75" s="490"/>
      <c r="AS75" s="490"/>
      <c r="AT75" s="490"/>
      <c r="AU75" s="490"/>
      <c r="AV75" s="490"/>
      <c r="AW75" s="490"/>
      <c r="AX75" s="490"/>
      <c r="AY75" s="39"/>
      <c r="AZ75" s="39"/>
      <c r="BA75" s="39" t="s">
        <v>40</v>
      </c>
      <c r="BB75" s="39"/>
      <c r="BC75" s="490"/>
      <c r="BD75" s="490"/>
      <c r="BE75" s="490"/>
      <c r="BF75" s="490"/>
      <c r="BG75" s="490"/>
      <c r="BH75" s="490"/>
      <c r="BI75" s="490"/>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0"/>
      <c r="CZ75" s="44"/>
      <c r="DA75" s="40"/>
      <c r="DB75" s="44"/>
      <c r="DC75" s="40"/>
      <c r="DD75" s="44"/>
      <c r="DE75" s="43"/>
      <c r="DF75" s="42"/>
      <c r="DG75" s="41"/>
      <c r="DH75" s="40"/>
      <c r="DI75" s="39"/>
    </row>
    <row r="76" spans="1:113" s="38" customFormat="1" ht="104.25" customHeight="1" x14ac:dyDescent="0.25">
      <c r="A76" s="648"/>
      <c r="B76" s="269"/>
      <c r="C76" s="657"/>
      <c r="D76" s="660"/>
      <c r="E76" s="657"/>
      <c r="F76" s="660"/>
      <c r="G76" s="310" t="s">
        <v>865</v>
      </c>
      <c r="H76" s="487" t="s">
        <v>1171</v>
      </c>
      <c r="I76" s="528" t="s">
        <v>1123</v>
      </c>
      <c r="J76" s="522" t="s">
        <v>33</v>
      </c>
      <c r="K76" s="580" t="s">
        <v>27</v>
      </c>
      <c r="L76" s="405" t="s">
        <v>681</v>
      </c>
      <c r="M76" s="341" t="s">
        <v>37</v>
      </c>
      <c r="N76" s="51" t="s">
        <v>24</v>
      </c>
      <c r="O76" s="50"/>
      <c r="P76" s="329" t="s">
        <v>24</v>
      </c>
      <c r="Q76" s="329"/>
      <c r="R76" s="329"/>
      <c r="S76" s="341"/>
      <c r="T76" s="341"/>
      <c r="U76" s="341"/>
      <c r="V76" s="341"/>
      <c r="W76" s="341"/>
      <c r="X76" s="329"/>
      <c r="Y76" s="329"/>
      <c r="Z76" s="329"/>
      <c r="AA76" s="47">
        <f t="shared" si="46"/>
        <v>1</v>
      </c>
      <c r="AB76" s="329" t="s">
        <v>40</v>
      </c>
      <c r="AC76" s="341" t="s">
        <v>40</v>
      </c>
      <c r="AD76" s="329" t="s">
        <v>40</v>
      </c>
      <c r="AE76" s="329" t="s">
        <v>144</v>
      </c>
      <c r="AF76" s="329" t="s">
        <v>40</v>
      </c>
      <c r="AG76" s="329"/>
      <c r="AH76" s="329"/>
      <c r="AI76" s="329"/>
      <c r="AJ76" s="329"/>
      <c r="AK76" s="329"/>
      <c r="AL76" s="329"/>
      <c r="AM76" s="329"/>
      <c r="AN76" s="329"/>
      <c r="AO76" s="329"/>
      <c r="AP76" s="329"/>
      <c r="AQ76" s="329"/>
      <c r="AR76" s="329"/>
      <c r="AS76" s="329"/>
      <c r="AT76" s="329"/>
      <c r="AU76" s="329"/>
      <c r="AV76" s="329"/>
      <c r="AW76" s="329"/>
      <c r="AX76" s="329"/>
      <c r="AY76" s="580"/>
      <c r="AZ76" s="47"/>
      <c r="BA76" s="47"/>
      <c r="BB76" s="47" t="s">
        <v>40</v>
      </c>
      <c r="BC76" s="329"/>
      <c r="BD76" s="329"/>
      <c r="BE76" s="329"/>
      <c r="BF76" s="329"/>
      <c r="BG76" s="329"/>
      <c r="BH76" s="329"/>
      <c r="BI76" s="329"/>
      <c r="BJ76" s="45">
        <v>2</v>
      </c>
      <c r="BK76" s="45">
        <v>1</v>
      </c>
      <c r="BL76" s="45">
        <v>2</v>
      </c>
      <c r="BM76" s="45">
        <v>2</v>
      </c>
      <c r="BN76" s="45">
        <v>2</v>
      </c>
      <c r="BO76" s="45">
        <v>2</v>
      </c>
      <c r="BP76" s="45">
        <v>2</v>
      </c>
      <c r="BQ76" s="45">
        <v>2</v>
      </c>
      <c r="BR76" s="45">
        <v>2</v>
      </c>
      <c r="BS76" s="45">
        <v>2</v>
      </c>
      <c r="BT76" s="45">
        <v>1</v>
      </c>
      <c r="BU76" s="45">
        <v>2</v>
      </c>
      <c r="BV76" s="45">
        <v>2</v>
      </c>
      <c r="BW76" s="45">
        <v>2</v>
      </c>
      <c r="BX76" s="45">
        <v>2</v>
      </c>
      <c r="BY76" s="45">
        <v>2</v>
      </c>
      <c r="BZ76" s="45">
        <v>1</v>
      </c>
      <c r="CA76" s="45">
        <v>2</v>
      </c>
      <c r="CB76" s="45">
        <v>2</v>
      </c>
      <c r="CC76" s="45">
        <v>2</v>
      </c>
      <c r="CD76" s="45">
        <v>2</v>
      </c>
      <c r="CE76" s="45">
        <v>2</v>
      </c>
      <c r="CF76" s="45">
        <v>2</v>
      </c>
      <c r="CG76" s="45">
        <v>2</v>
      </c>
      <c r="CH76" s="45">
        <v>2</v>
      </c>
      <c r="CI76" s="45">
        <v>2</v>
      </c>
      <c r="CJ76" s="45">
        <v>2</v>
      </c>
      <c r="CK76" s="45">
        <v>2</v>
      </c>
      <c r="CL76" s="45">
        <v>2</v>
      </c>
      <c r="CM76" s="45">
        <v>2</v>
      </c>
      <c r="CN76" s="45">
        <v>1</v>
      </c>
      <c r="CO76" s="45">
        <v>2</v>
      </c>
      <c r="CP76" s="45">
        <v>2</v>
      </c>
      <c r="CQ76" s="45">
        <v>2</v>
      </c>
      <c r="CR76" s="45">
        <v>2</v>
      </c>
      <c r="CS76" s="45">
        <v>2</v>
      </c>
      <c r="CT76" s="45">
        <v>2</v>
      </c>
      <c r="CU76" s="45">
        <v>2</v>
      </c>
      <c r="CV76" s="45">
        <v>2</v>
      </c>
      <c r="CW76" s="45">
        <v>2</v>
      </c>
      <c r="CX76" s="45">
        <v>2</v>
      </c>
      <c r="CY76" s="40">
        <f t="shared" si="47"/>
        <v>37</v>
      </c>
      <c r="CZ76" s="44">
        <f>CY76/COUNTA($BJ76:$CX76)</f>
        <v>0.90243902439024393</v>
      </c>
      <c r="DA76" s="40">
        <f>COUNTIF($BJ76:$CX76,1)</f>
        <v>4</v>
      </c>
      <c r="DB76" s="44">
        <f>DA76/COUNTA($BJ76:$CX76)</f>
        <v>9.7560975609756101E-2</v>
      </c>
      <c r="DC76" s="40">
        <f t="shared" si="48"/>
        <v>0</v>
      </c>
      <c r="DD76" s="44">
        <f t="shared" si="49"/>
        <v>0</v>
      </c>
      <c r="DE76" s="43">
        <f t="shared" si="50"/>
        <v>0</v>
      </c>
      <c r="DF76" s="42">
        <f t="shared" si="51"/>
        <v>0</v>
      </c>
      <c r="DG76" s="41">
        <f t="shared" si="52"/>
        <v>1.9024390243902438</v>
      </c>
      <c r="DH76" s="40" t="str">
        <f t="shared" si="53"/>
        <v>Đạt mục tiêu</v>
      </c>
      <c r="DI76" s="47"/>
    </row>
    <row r="77" spans="1:113" s="38" customFormat="1" ht="44.25" hidden="1" customHeight="1" x14ac:dyDescent="0.25">
      <c r="A77" s="628">
        <v>44</v>
      </c>
      <c r="B77" s="629"/>
      <c r="C77" s="665" t="s">
        <v>864</v>
      </c>
      <c r="D77" s="665" t="s">
        <v>35</v>
      </c>
      <c r="E77" s="665" t="s">
        <v>863</v>
      </c>
      <c r="F77" s="665" t="s">
        <v>34</v>
      </c>
      <c r="G77" s="665" t="s">
        <v>863</v>
      </c>
      <c r="H77" s="326" t="s">
        <v>862</v>
      </c>
      <c r="I77" s="327">
        <v>1</v>
      </c>
      <c r="J77" s="329" t="s">
        <v>57</v>
      </c>
      <c r="K77" s="329" t="s">
        <v>27</v>
      </c>
      <c r="L77" s="310" t="s">
        <v>681</v>
      </c>
      <c r="M77" s="341" t="s">
        <v>37</v>
      </c>
      <c r="N77" s="51" t="s">
        <v>24</v>
      </c>
      <c r="O77" s="50">
        <v>1</v>
      </c>
      <c r="P77" s="329"/>
      <c r="Q77" s="329"/>
      <c r="R77" s="329"/>
      <c r="S77" s="341"/>
      <c r="T77" s="341"/>
      <c r="U77" s="341"/>
      <c r="V77" s="341"/>
      <c r="W77" s="341" t="s">
        <v>24</v>
      </c>
      <c r="X77" s="329"/>
      <c r="Y77" s="329"/>
      <c r="Z77" s="329"/>
      <c r="AA77" s="47">
        <f t="shared" si="46"/>
        <v>1</v>
      </c>
      <c r="AB77" s="329" t="s">
        <v>40</v>
      </c>
      <c r="AC77" s="341"/>
      <c r="AD77" s="329"/>
      <c r="AE77" s="329"/>
      <c r="AF77" s="329"/>
      <c r="AG77" s="329"/>
      <c r="AH77" s="329"/>
      <c r="AI77" s="329"/>
      <c r="AJ77" s="329"/>
      <c r="AK77" s="329"/>
      <c r="AL77" s="329"/>
      <c r="AM77" s="329"/>
      <c r="AN77" s="329"/>
      <c r="AO77" s="329"/>
      <c r="AP77" s="329"/>
      <c r="AQ77" s="329"/>
      <c r="AR77" s="329"/>
      <c r="AS77" s="329"/>
      <c r="AT77" s="329"/>
      <c r="AU77" s="329" t="s">
        <v>144</v>
      </c>
      <c r="AV77" s="329"/>
      <c r="AW77" s="329"/>
      <c r="AX77" s="329"/>
      <c r="AY77" s="39"/>
      <c r="AZ77" s="39"/>
      <c r="BA77" s="39"/>
      <c r="BB77" s="39"/>
      <c r="BC77" s="329"/>
      <c r="BD77" s="329"/>
      <c r="BE77" s="329"/>
      <c r="BF77" s="329"/>
      <c r="BG77" s="329"/>
      <c r="BH77" s="329"/>
      <c r="BI77" s="329"/>
      <c r="BJ77" s="45">
        <v>2</v>
      </c>
      <c r="BK77" s="45">
        <v>2</v>
      </c>
      <c r="BL77" s="45">
        <v>2</v>
      </c>
      <c r="BM77" s="45">
        <v>2</v>
      </c>
      <c r="BN77" s="45">
        <v>2</v>
      </c>
      <c r="BO77" s="45">
        <v>2</v>
      </c>
      <c r="BP77" s="45">
        <v>2</v>
      </c>
      <c r="BQ77" s="45">
        <v>2</v>
      </c>
      <c r="BR77" s="45">
        <v>2</v>
      </c>
      <c r="BS77" s="45">
        <v>2</v>
      </c>
      <c r="BT77" s="45">
        <v>2</v>
      </c>
      <c r="BU77" s="45">
        <v>2</v>
      </c>
      <c r="BV77" s="45">
        <v>2</v>
      </c>
      <c r="BW77" s="45">
        <v>2</v>
      </c>
      <c r="BX77" s="45">
        <v>2</v>
      </c>
      <c r="BY77" s="45">
        <v>2</v>
      </c>
      <c r="BZ77" s="45">
        <v>2</v>
      </c>
      <c r="CA77" s="45">
        <v>2</v>
      </c>
      <c r="CB77" s="45">
        <v>2</v>
      </c>
      <c r="CC77" s="45">
        <v>2</v>
      </c>
      <c r="CD77" s="45">
        <v>2</v>
      </c>
      <c r="CE77" s="45">
        <v>2</v>
      </c>
      <c r="CF77" s="45">
        <v>2</v>
      </c>
      <c r="CG77" s="45">
        <v>2</v>
      </c>
      <c r="CH77" s="45">
        <v>2</v>
      </c>
      <c r="CI77" s="45">
        <v>2</v>
      </c>
      <c r="CJ77" s="45">
        <v>2</v>
      </c>
      <c r="CK77" s="45">
        <v>2</v>
      </c>
      <c r="CL77" s="45">
        <v>2</v>
      </c>
      <c r="CM77" s="45">
        <v>2</v>
      </c>
      <c r="CN77" s="45">
        <v>2</v>
      </c>
      <c r="CO77" s="45">
        <v>2</v>
      </c>
      <c r="CP77" s="45">
        <v>2</v>
      </c>
      <c r="CQ77" s="45">
        <v>2</v>
      </c>
      <c r="CR77" s="45">
        <v>2</v>
      </c>
      <c r="CS77" s="45">
        <v>2</v>
      </c>
      <c r="CT77" s="45">
        <v>2</v>
      </c>
      <c r="CU77" s="45"/>
      <c r="CV77" s="45"/>
      <c r="CW77" s="45"/>
      <c r="CX77" s="45">
        <v>2</v>
      </c>
      <c r="CY77" s="43">
        <f t="shared" si="47"/>
        <v>38</v>
      </c>
      <c r="CZ77" s="42">
        <f>CY77/COUNTA($BI77:$CX77)</f>
        <v>1</v>
      </c>
      <c r="DA77" s="43">
        <f>COUNTIF($BI77:$CX77,1)</f>
        <v>0</v>
      </c>
      <c r="DB77" s="42">
        <f>DA77/COUNTA($BI77:$CX77)</f>
        <v>0</v>
      </c>
      <c r="DC77" s="43">
        <f t="shared" si="48"/>
        <v>0</v>
      </c>
      <c r="DD77" s="44">
        <f t="shared" si="49"/>
        <v>0</v>
      </c>
      <c r="DE77" s="43">
        <f t="shared" si="50"/>
        <v>0</v>
      </c>
      <c r="DF77" s="42">
        <f t="shared" si="51"/>
        <v>0</v>
      </c>
      <c r="DG77" s="52">
        <f t="shared" si="52"/>
        <v>2</v>
      </c>
      <c r="DH77" s="43" t="str">
        <f t="shared" si="53"/>
        <v>Đạt mục tiêu</v>
      </c>
      <c r="DI77" s="39"/>
    </row>
    <row r="78" spans="1:113" s="38" customFormat="1" ht="42.75" hidden="1" customHeight="1" x14ac:dyDescent="0.25">
      <c r="A78" s="628"/>
      <c r="B78" s="631"/>
      <c r="C78" s="665"/>
      <c r="D78" s="665"/>
      <c r="E78" s="665"/>
      <c r="F78" s="665"/>
      <c r="G78" s="665"/>
      <c r="H78" s="326" t="s">
        <v>861</v>
      </c>
      <c r="I78" s="327">
        <v>1</v>
      </c>
      <c r="J78" s="329" t="s">
        <v>47</v>
      </c>
      <c r="K78" s="329" t="s">
        <v>27</v>
      </c>
      <c r="L78" s="310" t="s">
        <v>681</v>
      </c>
      <c r="M78" s="341" t="s">
        <v>37</v>
      </c>
      <c r="N78" s="51" t="s">
        <v>24</v>
      </c>
      <c r="O78" s="50">
        <v>1</v>
      </c>
      <c r="P78" s="329"/>
      <c r="Q78" s="329"/>
      <c r="R78" s="329"/>
      <c r="S78" s="341"/>
      <c r="T78" s="341" t="s">
        <v>24</v>
      </c>
      <c r="U78" s="341"/>
      <c r="V78" s="341"/>
      <c r="W78" s="341"/>
      <c r="X78" s="329"/>
      <c r="Y78" s="329"/>
      <c r="Z78" s="329"/>
      <c r="AA78" s="47">
        <f t="shared" si="46"/>
        <v>1</v>
      </c>
      <c r="AB78" s="329" t="s">
        <v>40</v>
      </c>
      <c r="AC78" s="341"/>
      <c r="AD78" s="329"/>
      <c r="AE78" s="329"/>
      <c r="AF78" s="329"/>
      <c r="AG78" s="329"/>
      <c r="AH78" s="329"/>
      <c r="AI78" s="329"/>
      <c r="AJ78" s="329"/>
      <c r="AK78" s="329"/>
      <c r="AL78" s="329"/>
      <c r="AM78" s="329"/>
      <c r="AN78" s="329"/>
      <c r="AO78" s="329"/>
      <c r="AP78" s="329" t="s">
        <v>46</v>
      </c>
      <c r="AQ78" s="329"/>
      <c r="AR78" s="329"/>
      <c r="AT78" s="329"/>
      <c r="AU78" s="329"/>
      <c r="AV78" s="329"/>
      <c r="AW78" s="329"/>
      <c r="AX78" s="329"/>
      <c r="AY78" s="39"/>
      <c r="AZ78" s="39"/>
      <c r="BA78" s="39"/>
      <c r="BB78" s="39"/>
      <c r="BC78" s="329"/>
      <c r="BD78" s="329"/>
      <c r="BE78" s="329"/>
      <c r="BF78" s="329"/>
      <c r="BG78" s="329"/>
      <c r="BH78" s="329"/>
      <c r="BI78" s="329"/>
      <c r="BJ78" s="45">
        <v>2</v>
      </c>
      <c r="BK78" s="45">
        <v>2</v>
      </c>
      <c r="BL78" s="45">
        <v>2</v>
      </c>
      <c r="BM78" s="45">
        <v>2</v>
      </c>
      <c r="BN78" s="45">
        <v>2</v>
      </c>
      <c r="BO78" s="45">
        <v>2</v>
      </c>
      <c r="BP78" s="45">
        <v>2</v>
      </c>
      <c r="BQ78" s="45">
        <v>2</v>
      </c>
      <c r="BR78" s="45">
        <v>2</v>
      </c>
      <c r="BS78" s="45">
        <v>2</v>
      </c>
      <c r="BT78" s="45">
        <v>2</v>
      </c>
      <c r="BU78" s="45">
        <v>2</v>
      </c>
      <c r="BV78" s="45">
        <v>2</v>
      </c>
      <c r="BW78" s="45">
        <v>2</v>
      </c>
      <c r="BX78" s="45">
        <v>2</v>
      </c>
      <c r="BY78" s="45">
        <v>2</v>
      </c>
      <c r="BZ78" s="45">
        <v>2</v>
      </c>
      <c r="CA78" s="45">
        <v>2</v>
      </c>
      <c r="CB78" s="45">
        <v>2</v>
      </c>
      <c r="CC78" s="45">
        <v>2</v>
      </c>
      <c r="CD78" s="45">
        <v>2</v>
      </c>
      <c r="CE78" s="45">
        <v>2</v>
      </c>
      <c r="CF78" s="45">
        <v>2</v>
      </c>
      <c r="CG78" s="45">
        <v>2</v>
      </c>
      <c r="CH78" s="45">
        <v>2</v>
      </c>
      <c r="CI78" s="45">
        <v>2</v>
      </c>
      <c r="CJ78" s="45">
        <v>2</v>
      </c>
      <c r="CK78" s="45">
        <v>2</v>
      </c>
      <c r="CL78" s="45">
        <v>2</v>
      </c>
      <c r="CM78" s="45">
        <v>2</v>
      </c>
      <c r="CN78" s="45">
        <v>2</v>
      </c>
      <c r="CO78" s="45">
        <v>2</v>
      </c>
      <c r="CP78" s="45">
        <v>2</v>
      </c>
      <c r="CQ78" s="45">
        <v>2</v>
      </c>
      <c r="CR78" s="45">
        <v>2</v>
      </c>
      <c r="CS78" s="45">
        <v>2</v>
      </c>
      <c r="CT78" s="45">
        <v>2</v>
      </c>
      <c r="CU78" s="45"/>
      <c r="CV78" s="45"/>
      <c r="CW78" s="45"/>
      <c r="CX78" s="45">
        <v>2</v>
      </c>
      <c r="CY78" s="43">
        <f t="shared" si="47"/>
        <v>38</v>
      </c>
      <c r="CZ78" s="42">
        <f>CY78/COUNTA($BI78:$CX78)</f>
        <v>1</v>
      </c>
      <c r="DA78" s="43">
        <f>COUNTIF($BI78:$CX78,1)</f>
        <v>0</v>
      </c>
      <c r="DB78" s="42">
        <f>DA78/COUNTA($BI78:$CX78)</f>
        <v>0</v>
      </c>
      <c r="DC78" s="43">
        <f t="shared" si="48"/>
        <v>0</v>
      </c>
      <c r="DD78" s="44">
        <f t="shared" si="49"/>
        <v>0</v>
      </c>
      <c r="DE78" s="43">
        <f t="shared" si="50"/>
        <v>0</v>
      </c>
      <c r="DF78" s="42">
        <f t="shared" si="51"/>
        <v>0</v>
      </c>
      <c r="DG78" s="52">
        <f t="shared" si="52"/>
        <v>2</v>
      </c>
      <c r="DH78" s="43" t="str">
        <f t="shared" si="53"/>
        <v>Đạt mục tiêu</v>
      </c>
      <c r="DI78" s="39"/>
    </row>
    <row r="79" spans="1:113" ht="51.75" hidden="1" customHeight="1" x14ac:dyDescent="0.25">
      <c r="A79" s="268">
        <v>45</v>
      </c>
      <c r="B79" s="268"/>
      <c r="C79" s="346" t="s">
        <v>860</v>
      </c>
      <c r="D79" s="346" t="s">
        <v>35</v>
      </c>
      <c r="E79" s="346" t="s">
        <v>859</v>
      </c>
      <c r="F79" s="346" t="s">
        <v>223</v>
      </c>
      <c r="G79" s="346" t="s">
        <v>859</v>
      </c>
      <c r="H79" s="346" t="s">
        <v>859</v>
      </c>
      <c r="I79" s="301"/>
      <c r="J79" s="318" t="s">
        <v>84</v>
      </c>
      <c r="K79" s="318" t="s">
        <v>27</v>
      </c>
      <c r="L79" s="346" t="s">
        <v>681</v>
      </c>
      <c r="M79" s="318" t="s">
        <v>37</v>
      </c>
      <c r="N79" s="342" t="s">
        <v>24</v>
      </c>
      <c r="O79" s="58"/>
      <c r="P79" s="318"/>
      <c r="Q79" s="318"/>
      <c r="R79" s="318"/>
      <c r="S79" s="318"/>
      <c r="T79" s="318"/>
      <c r="U79" s="318"/>
      <c r="V79" s="318" t="s">
        <v>24</v>
      </c>
      <c r="W79" s="318"/>
      <c r="X79" s="318"/>
      <c r="Y79" s="318"/>
      <c r="Z79" s="318"/>
      <c r="AA79" s="47">
        <f t="shared" si="46"/>
        <v>1</v>
      </c>
      <c r="AB79" s="329" t="s">
        <v>40</v>
      </c>
      <c r="AC79" s="318"/>
      <c r="AD79" s="318"/>
      <c r="AE79" s="318"/>
      <c r="AF79" s="318"/>
      <c r="AG79" s="318"/>
      <c r="AH79" s="318"/>
      <c r="AI79" s="318"/>
      <c r="AJ79" s="318"/>
      <c r="AK79" s="318"/>
      <c r="AL79" s="318" t="s">
        <v>40</v>
      </c>
      <c r="AM79" s="318"/>
      <c r="AN79" s="318"/>
      <c r="AO79" s="318"/>
      <c r="AP79" s="318"/>
      <c r="AQ79" s="318"/>
      <c r="AR79" s="318"/>
      <c r="AS79" s="318"/>
      <c r="AT79" s="318"/>
      <c r="AU79" s="318"/>
      <c r="AV79" s="318"/>
      <c r="AW79" s="318" t="s">
        <v>40</v>
      </c>
      <c r="AX79" s="318" t="s">
        <v>40</v>
      </c>
      <c r="AY79" s="342"/>
      <c r="AZ79" s="472"/>
      <c r="BA79" s="342"/>
      <c r="BB79" s="472"/>
      <c r="BC79" s="318"/>
      <c r="BD79" s="318"/>
      <c r="BE79" s="318"/>
      <c r="BF79" s="318"/>
      <c r="BG79" s="318"/>
      <c r="BH79" s="318"/>
      <c r="BI79" s="318"/>
      <c r="BJ79" s="45">
        <v>2</v>
      </c>
      <c r="BK79" s="45">
        <v>2</v>
      </c>
      <c r="BL79" s="45">
        <v>2</v>
      </c>
      <c r="BM79" s="45">
        <v>2</v>
      </c>
      <c r="BN79" s="45">
        <v>2</v>
      </c>
      <c r="BO79" s="45">
        <v>2</v>
      </c>
      <c r="BP79" s="45">
        <v>2</v>
      </c>
      <c r="BQ79" s="45">
        <v>2</v>
      </c>
      <c r="BR79" s="45">
        <v>2</v>
      </c>
      <c r="BS79" s="45">
        <v>2</v>
      </c>
      <c r="BT79" s="45">
        <v>2</v>
      </c>
      <c r="BU79" s="45">
        <v>2</v>
      </c>
      <c r="BV79" s="45">
        <v>2</v>
      </c>
      <c r="BW79" s="45">
        <v>2</v>
      </c>
      <c r="BX79" s="45">
        <v>2</v>
      </c>
      <c r="BY79" s="45">
        <v>2</v>
      </c>
      <c r="BZ79" s="45">
        <v>2</v>
      </c>
      <c r="CA79" s="45">
        <v>2</v>
      </c>
      <c r="CB79" s="45">
        <v>2</v>
      </c>
      <c r="CC79" s="45">
        <v>2</v>
      </c>
      <c r="CD79" s="45">
        <v>2</v>
      </c>
      <c r="CE79" s="45">
        <v>2</v>
      </c>
      <c r="CF79" s="45">
        <v>2</v>
      </c>
      <c r="CG79" s="45">
        <v>2</v>
      </c>
      <c r="CH79" s="45">
        <v>2</v>
      </c>
      <c r="CI79" s="45">
        <v>2</v>
      </c>
      <c r="CJ79" s="45">
        <v>2</v>
      </c>
      <c r="CK79" s="45">
        <v>2</v>
      </c>
      <c r="CL79" s="45">
        <v>2</v>
      </c>
      <c r="CM79" s="45">
        <v>2</v>
      </c>
      <c r="CN79" s="45">
        <v>2</v>
      </c>
      <c r="CO79" s="45">
        <v>2</v>
      </c>
      <c r="CP79" s="45">
        <v>2</v>
      </c>
      <c r="CQ79" s="45">
        <v>2</v>
      </c>
      <c r="CR79" s="45">
        <v>2</v>
      </c>
      <c r="CS79" s="45">
        <v>2</v>
      </c>
      <c r="CT79" s="45">
        <v>2</v>
      </c>
      <c r="CU79" s="45"/>
      <c r="CV79" s="45"/>
      <c r="CW79" s="45"/>
      <c r="CX79" s="45">
        <v>2</v>
      </c>
      <c r="CY79" s="43">
        <f t="shared" si="47"/>
        <v>38</v>
      </c>
      <c r="CZ79" s="42">
        <f>CY79/COUNTA($BI79:$CX79)</f>
        <v>1</v>
      </c>
      <c r="DA79" s="43">
        <f>COUNTIF($BI79:$CX79,1)</f>
        <v>0</v>
      </c>
      <c r="DB79" s="42">
        <f>DA79/COUNTA($BI79:$CX79)</f>
        <v>0</v>
      </c>
      <c r="DC79" s="43">
        <f t="shared" si="48"/>
        <v>0</v>
      </c>
      <c r="DD79" s="44">
        <f t="shared" si="49"/>
        <v>0</v>
      </c>
      <c r="DE79" s="43">
        <f t="shared" si="50"/>
        <v>0</v>
      </c>
      <c r="DF79" s="42">
        <f t="shared" si="51"/>
        <v>0</v>
      </c>
      <c r="DG79" s="52">
        <f t="shared" si="52"/>
        <v>2</v>
      </c>
      <c r="DH79" s="43" t="str">
        <f t="shared" si="53"/>
        <v>Đạt mục tiêu</v>
      </c>
      <c r="DI79" s="342"/>
    </row>
    <row r="80" spans="1:113" s="38" customFormat="1" ht="107.25" hidden="1" customHeight="1" x14ac:dyDescent="0.25">
      <c r="A80" s="268">
        <v>46</v>
      </c>
      <c r="B80" s="268"/>
      <c r="C80" s="353" t="s">
        <v>858</v>
      </c>
      <c r="D80" s="353" t="s">
        <v>243</v>
      </c>
      <c r="E80" s="353" t="s">
        <v>857</v>
      </c>
      <c r="F80" s="353" t="s">
        <v>243</v>
      </c>
      <c r="G80" s="353" t="s">
        <v>857</v>
      </c>
      <c r="H80" s="353" t="s">
        <v>857</v>
      </c>
      <c r="I80" s="327"/>
      <c r="J80" s="329" t="s">
        <v>49</v>
      </c>
      <c r="K80" s="329" t="s">
        <v>27</v>
      </c>
      <c r="L80" s="310" t="s">
        <v>681</v>
      </c>
      <c r="M80" s="341" t="s">
        <v>37</v>
      </c>
      <c r="N80" s="51" t="s">
        <v>24</v>
      </c>
      <c r="O80" s="50"/>
      <c r="P80" s="329"/>
      <c r="Q80" s="329"/>
      <c r="R80" s="329"/>
      <c r="S80" s="341"/>
      <c r="T80" s="341"/>
      <c r="U80" s="341"/>
      <c r="V80" s="341"/>
      <c r="W80" s="341"/>
      <c r="X80" s="329"/>
      <c r="Y80" s="329"/>
      <c r="Z80" s="329" t="s">
        <v>24</v>
      </c>
      <c r="AA80" s="47">
        <f t="shared" si="46"/>
        <v>1</v>
      </c>
      <c r="AB80" s="329"/>
      <c r="AC80" s="341"/>
      <c r="AD80" s="329"/>
      <c r="AE80" s="329"/>
      <c r="AF80" s="329"/>
      <c r="AG80" s="329"/>
      <c r="AH80" s="329"/>
      <c r="AI80" s="329"/>
      <c r="AJ80" s="329"/>
      <c r="AK80" s="329"/>
      <c r="AL80" s="329"/>
      <c r="AM80" s="329"/>
      <c r="AN80" s="329"/>
      <c r="AO80" s="329"/>
      <c r="AP80" s="329"/>
      <c r="AQ80" s="329"/>
      <c r="AR80" s="329"/>
      <c r="AS80" s="329"/>
      <c r="AT80" s="329"/>
      <c r="AU80" s="329"/>
      <c r="AV80" s="329"/>
      <c r="AW80" s="329"/>
      <c r="AX80" s="329"/>
      <c r="AY80" s="39"/>
      <c r="AZ80" s="39"/>
      <c r="BA80" s="39"/>
      <c r="BB80" s="39"/>
      <c r="BC80" s="329"/>
      <c r="BD80" s="329"/>
      <c r="BE80" s="329"/>
      <c r="BF80" s="329"/>
      <c r="BG80" s="329"/>
      <c r="BH80" s="329" t="s">
        <v>40</v>
      </c>
      <c r="BI80" s="329" t="s">
        <v>40</v>
      </c>
      <c r="BJ80" s="45">
        <v>2</v>
      </c>
      <c r="BK80" s="45">
        <v>2</v>
      </c>
      <c r="BL80" s="45">
        <v>2</v>
      </c>
      <c r="BM80" s="45">
        <v>2</v>
      </c>
      <c r="BN80" s="45">
        <v>2</v>
      </c>
      <c r="BO80" s="45">
        <v>2</v>
      </c>
      <c r="BP80" s="45">
        <v>2</v>
      </c>
      <c r="BQ80" s="45">
        <v>2</v>
      </c>
      <c r="BR80" s="45">
        <v>2</v>
      </c>
      <c r="BS80" s="45">
        <v>2</v>
      </c>
      <c r="BT80" s="45">
        <v>2</v>
      </c>
      <c r="BU80" s="45">
        <v>2</v>
      </c>
      <c r="BV80" s="45">
        <v>2</v>
      </c>
      <c r="BW80" s="45">
        <v>2</v>
      </c>
      <c r="BX80" s="45">
        <v>2</v>
      </c>
      <c r="BY80" s="45">
        <v>2</v>
      </c>
      <c r="BZ80" s="45">
        <v>2</v>
      </c>
      <c r="CA80" s="45">
        <v>2</v>
      </c>
      <c r="CB80" s="45">
        <v>2</v>
      </c>
      <c r="CC80" s="45">
        <v>2</v>
      </c>
      <c r="CD80" s="45">
        <v>2</v>
      </c>
      <c r="CE80" s="45">
        <v>2</v>
      </c>
      <c r="CF80" s="45">
        <v>2</v>
      </c>
      <c r="CG80" s="45">
        <v>2</v>
      </c>
      <c r="CH80" s="45">
        <v>2</v>
      </c>
      <c r="CI80" s="45">
        <v>2</v>
      </c>
      <c r="CJ80" s="45">
        <v>2</v>
      </c>
      <c r="CK80" s="45">
        <v>2</v>
      </c>
      <c r="CL80" s="45">
        <v>2</v>
      </c>
      <c r="CM80" s="45">
        <v>2</v>
      </c>
      <c r="CN80" s="45">
        <v>2</v>
      </c>
      <c r="CO80" s="45">
        <v>2</v>
      </c>
      <c r="CP80" s="45">
        <v>2</v>
      </c>
      <c r="CQ80" s="45">
        <v>2</v>
      </c>
      <c r="CR80" s="45">
        <v>2</v>
      </c>
      <c r="CS80" s="45">
        <v>2</v>
      </c>
      <c r="CT80" s="45">
        <v>2</v>
      </c>
      <c r="CU80" s="45"/>
      <c r="CV80" s="45"/>
      <c r="CW80" s="45"/>
      <c r="CX80" s="45">
        <v>2</v>
      </c>
      <c r="CY80" s="43">
        <f t="shared" si="47"/>
        <v>38</v>
      </c>
      <c r="CZ80" s="42">
        <f>CY80/COUNTA($BI80:$CX80)</f>
        <v>0.97435897435897434</v>
      </c>
      <c r="DA80" s="43">
        <f>COUNTIF($BI80:$CX80,1)</f>
        <v>0</v>
      </c>
      <c r="DB80" s="42">
        <f>DA80/COUNTA($BI80:$CX80)</f>
        <v>0</v>
      </c>
      <c r="DC80" s="43">
        <f t="shared" si="48"/>
        <v>0</v>
      </c>
      <c r="DD80" s="42">
        <f t="shared" si="49"/>
        <v>0</v>
      </c>
      <c r="DE80" s="43">
        <f t="shared" si="50"/>
        <v>0</v>
      </c>
      <c r="DF80" s="42">
        <f t="shared" si="51"/>
        <v>0</v>
      </c>
      <c r="DG80" s="52">
        <f t="shared" si="52"/>
        <v>1.9487179487179487</v>
      </c>
      <c r="DH80" s="43" t="str">
        <f t="shared" si="53"/>
        <v>Đạt mục tiêu</v>
      </c>
      <c r="DI80" s="39"/>
    </row>
    <row r="81" spans="1:114" ht="20.25" customHeight="1" x14ac:dyDescent="0.25">
      <c r="A81" s="627"/>
      <c r="B81" s="629"/>
      <c r="C81" s="606" t="s">
        <v>856</v>
      </c>
      <c r="D81" s="821"/>
      <c r="E81" s="608"/>
      <c r="F81" s="821"/>
      <c r="G81" s="607"/>
      <c r="H81" s="613"/>
      <c r="I81" s="528"/>
      <c r="J81" s="262" t="s">
        <v>314</v>
      </c>
      <c r="K81" s="386" t="s">
        <v>314</v>
      </c>
      <c r="L81" s="262" t="s">
        <v>314</v>
      </c>
      <c r="M81" s="357" t="s">
        <v>314</v>
      </c>
      <c r="N81" s="357" t="s">
        <v>314</v>
      </c>
      <c r="O81" s="357" t="s">
        <v>314</v>
      </c>
      <c r="P81" s="357" t="s">
        <v>314</v>
      </c>
      <c r="Q81" s="357" t="s">
        <v>314</v>
      </c>
      <c r="R81" s="357" t="s">
        <v>314</v>
      </c>
      <c r="S81" s="357" t="s">
        <v>314</v>
      </c>
      <c r="T81" s="357" t="s">
        <v>314</v>
      </c>
      <c r="U81" s="357" t="s">
        <v>314</v>
      </c>
      <c r="V81" s="357" t="s">
        <v>314</v>
      </c>
      <c r="W81" s="357" t="s">
        <v>314</v>
      </c>
      <c r="X81" s="357" t="s">
        <v>314</v>
      </c>
      <c r="Y81" s="357" t="s">
        <v>314</v>
      </c>
      <c r="Z81" s="357" t="s">
        <v>314</v>
      </c>
      <c r="AA81" s="357" t="s">
        <v>314</v>
      </c>
      <c r="AB81" s="357" t="s">
        <v>314</v>
      </c>
      <c r="AC81" s="357" t="s">
        <v>314</v>
      </c>
      <c r="AD81" s="357" t="s">
        <v>314</v>
      </c>
      <c r="AE81" s="357" t="s">
        <v>314</v>
      </c>
      <c r="AF81" s="357" t="s">
        <v>314</v>
      </c>
      <c r="AG81" s="357" t="s">
        <v>314</v>
      </c>
      <c r="AH81" s="357" t="s">
        <v>314</v>
      </c>
      <c r="AI81" s="357" t="s">
        <v>314</v>
      </c>
      <c r="AJ81" s="357" t="s">
        <v>314</v>
      </c>
      <c r="AK81" s="357" t="s">
        <v>314</v>
      </c>
      <c r="AL81" s="357" t="s">
        <v>314</v>
      </c>
      <c r="AM81" s="357" t="s">
        <v>314</v>
      </c>
      <c r="AN81" s="357" t="s">
        <v>314</v>
      </c>
      <c r="AO81" s="357" t="s">
        <v>314</v>
      </c>
      <c r="AP81" s="357" t="s">
        <v>314</v>
      </c>
      <c r="AQ81" s="357" t="s">
        <v>314</v>
      </c>
      <c r="AR81" s="357" t="s">
        <v>314</v>
      </c>
      <c r="AS81" s="357" t="s">
        <v>314</v>
      </c>
      <c r="AT81" s="357" t="s">
        <v>314</v>
      </c>
      <c r="AU81" s="357" t="s">
        <v>314</v>
      </c>
      <c r="AV81" s="357" t="s">
        <v>314</v>
      </c>
      <c r="AW81" s="357" t="s">
        <v>314</v>
      </c>
      <c r="AX81" s="357" t="s">
        <v>314</v>
      </c>
      <c r="AY81" s="386" t="s">
        <v>314</v>
      </c>
      <c r="AZ81" s="386"/>
      <c r="BA81" s="262" t="s">
        <v>314</v>
      </c>
      <c r="BB81" s="262"/>
      <c r="BC81" s="357" t="s">
        <v>314</v>
      </c>
      <c r="BD81" s="357" t="s">
        <v>314</v>
      </c>
      <c r="BE81" s="357" t="s">
        <v>314</v>
      </c>
      <c r="BF81" s="357" t="s">
        <v>314</v>
      </c>
      <c r="BG81" s="357" t="s">
        <v>314</v>
      </c>
      <c r="BH81" s="357" t="s">
        <v>314</v>
      </c>
      <c r="BI81" s="357" t="s">
        <v>314</v>
      </c>
      <c r="BJ81" s="357" t="s">
        <v>314</v>
      </c>
      <c r="BK81" s="357" t="s">
        <v>314</v>
      </c>
      <c r="BL81" s="357" t="s">
        <v>314</v>
      </c>
      <c r="BM81" s="357" t="s">
        <v>314</v>
      </c>
      <c r="BN81" s="357" t="s">
        <v>314</v>
      </c>
      <c r="BO81" s="357" t="s">
        <v>314</v>
      </c>
      <c r="BP81" s="357" t="s">
        <v>314</v>
      </c>
      <c r="BQ81" s="357" t="s">
        <v>314</v>
      </c>
      <c r="BR81" s="357" t="s">
        <v>314</v>
      </c>
      <c r="BS81" s="357" t="s">
        <v>314</v>
      </c>
      <c r="BT81" s="357" t="s">
        <v>314</v>
      </c>
      <c r="BU81" s="357" t="s">
        <v>314</v>
      </c>
      <c r="BV81" s="357" t="s">
        <v>314</v>
      </c>
      <c r="BW81" s="357" t="s">
        <v>314</v>
      </c>
      <c r="BX81" s="357" t="s">
        <v>314</v>
      </c>
      <c r="BY81" s="357" t="s">
        <v>314</v>
      </c>
      <c r="BZ81" s="357" t="s">
        <v>314</v>
      </c>
      <c r="CA81" s="357" t="s">
        <v>314</v>
      </c>
      <c r="CB81" s="357" t="s">
        <v>314</v>
      </c>
      <c r="CC81" s="357" t="s">
        <v>314</v>
      </c>
      <c r="CD81" s="357" t="s">
        <v>314</v>
      </c>
      <c r="CE81" s="357" t="s">
        <v>314</v>
      </c>
      <c r="CF81" s="357" t="s">
        <v>314</v>
      </c>
      <c r="CG81" s="357" t="s">
        <v>314</v>
      </c>
      <c r="CH81" s="357" t="s">
        <v>314</v>
      </c>
      <c r="CI81" s="357" t="s">
        <v>314</v>
      </c>
      <c r="CJ81" s="357" t="s">
        <v>314</v>
      </c>
      <c r="CK81" s="357" t="s">
        <v>314</v>
      </c>
      <c r="CL81" s="357" t="s">
        <v>314</v>
      </c>
      <c r="CM81" s="357" t="s">
        <v>314</v>
      </c>
      <c r="CN81" s="357" t="s">
        <v>314</v>
      </c>
      <c r="CO81" s="357" t="s">
        <v>314</v>
      </c>
      <c r="CP81" s="357" t="s">
        <v>314</v>
      </c>
      <c r="CQ81" s="357" t="s">
        <v>314</v>
      </c>
      <c r="CR81" s="357" t="s">
        <v>314</v>
      </c>
      <c r="CS81" s="357" t="s">
        <v>314</v>
      </c>
      <c r="CT81" s="357" t="s">
        <v>314</v>
      </c>
      <c r="CU81" s="357" t="s">
        <v>314</v>
      </c>
      <c r="CV81" s="357" t="s">
        <v>314</v>
      </c>
      <c r="CW81" s="357" t="s">
        <v>314</v>
      </c>
      <c r="CX81" s="357" t="s">
        <v>314</v>
      </c>
      <c r="CY81" s="357" t="s">
        <v>314</v>
      </c>
      <c r="CZ81" s="357" t="s">
        <v>314</v>
      </c>
      <c r="DA81" s="357" t="s">
        <v>314</v>
      </c>
      <c r="DB81" s="357" t="s">
        <v>314</v>
      </c>
      <c r="DC81" s="357" t="s">
        <v>314</v>
      </c>
      <c r="DD81" s="357" t="s">
        <v>314</v>
      </c>
      <c r="DE81" s="357" t="s">
        <v>314</v>
      </c>
      <c r="DF81" s="357" t="s">
        <v>314</v>
      </c>
      <c r="DG81" s="357" t="s">
        <v>314</v>
      </c>
      <c r="DH81" s="357" t="s">
        <v>314</v>
      </c>
      <c r="DI81" s="262" t="s">
        <v>314</v>
      </c>
    </row>
    <row r="82" spans="1:114" ht="34.5" customHeight="1" x14ac:dyDescent="0.25">
      <c r="A82" s="627"/>
      <c r="B82" s="783"/>
      <c r="C82" s="606" t="s">
        <v>855</v>
      </c>
      <c r="D82" s="607"/>
      <c r="E82" s="608"/>
      <c r="F82" s="607"/>
      <c r="G82" s="607"/>
      <c r="H82" s="613"/>
      <c r="I82" s="528"/>
      <c r="J82" s="597"/>
      <c r="K82" s="387"/>
      <c r="L82" s="597"/>
      <c r="M82" s="597"/>
      <c r="N82" s="597"/>
      <c r="O82" s="597"/>
      <c r="P82" s="597"/>
      <c r="Q82" s="597"/>
      <c r="R82" s="597"/>
      <c r="S82" s="597"/>
      <c r="T82" s="597"/>
      <c r="U82" s="597"/>
      <c r="V82" s="597"/>
      <c r="W82" s="597"/>
      <c r="X82" s="597"/>
      <c r="Y82" s="597"/>
      <c r="Z82" s="597"/>
      <c r="AA82" s="597"/>
      <c r="AB82" s="597"/>
      <c r="AC82" s="597"/>
      <c r="AD82" s="597"/>
      <c r="AE82" s="597"/>
      <c r="AF82" s="597"/>
      <c r="AG82" s="597"/>
      <c r="AH82" s="597"/>
      <c r="AI82" s="597"/>
      <c r="AJ82" s="597"/>
      <c r="AK82" s="597"/>
      <c r="AL82" s="597"/>
      <c r="AM82" s="597"/>
      <c r="AN82" s="597"/>
      <c r="AO82" s="597"/>
      <c r="AP82" s="597"/>
      <c r="AQ82" s="597"/>
      <c r="AR82" s="597"/>
      <c r="AS82" s="597"/>
      <c r="AT82" s="597"/>
      <c r="AU82" s="597"/>
      <c r="AV82" s="597"/>
      <c r="AW82" s="597"/>
      <c r="AX82" s="597"/>
      <c r="AY82" s="387"/>
      <c r="AZ82" s="387"/>
      <c r="BA82" s="387"/>
      <c r="BB82" s="387"/>
      <c r="BC82" s="597"/>
      <c r="BD82" s="597"/>
      <c r="BE82" s="597"/>
      <c r="BF82" s="597"/>
      <c r="BG82" s="597"/>
      <c r="BH82" s="597"/>
      <c r="BI82" s="597"/>
      <c r="BJ82" s="597"/>
      <c r="BK82" s="597"/>
      <c r="BL82" s="597"/>
      <c r="BM82" s="597"/>
      <c r="BN82" s="597"/>
      <c r="BO82" s="597"/>
      <c r="BP82" s="597"/>
      <c r="BQ82" s="597"/>
      <c r="BR82" s="597"/>
      <c r="BS82" s="597"/>
      <c r="BT82" s="597"/>
      <c r="BU82" s="597"/>
      <c r="BV82" s="597"/>
      <c r="BW82" s="597"/>
      <c r="BX82" s="597"/>
      <c r="BY82" s="597"/>
      <c r="BZ82" s="597"/>
      <c r="CA82" s="597"/>
      <c r="CB82" s="597"/>
      <c r="CC82" s="597"/>
      <c r="CD82" s="597"/>
      <c r="CE82" s="597"/>
      <c r="CF82" s="597"/>
      <c r="CG82" s="597"/>
      <c r="CH82" s="597"/>
      <c r="CI82" s="597"/>
      <c r="CJ82" s="597"/>
      <c r="CK82" s="597"/>
      <c r="CL82" s="597"/>
      <c r="CM82" s="597"/>
      <c r="CN82" s="597"/>
      <c r="CO82" s="597"/>
      <c r="CP82" s="597"/>
      <c r="CQ82" s="597"/>
      <c r="CR82" s="597"/>
      <c r="CS82" s="597"/>
      <c r="CT82" s="597"/>
      <c r="CU82" s="597"/>
      <c r="CV82" s="597"/>
      <c r="CW82" s="597"/>
      <c r="CX82" s="597"/>
      <c r="CY82" s="597"/>
      <c r="CZ82" s="597"/>
      <c r="DA82" s="597"/>
      <c r="DB82" s="597"/>
      <c r="DC82" s="597"/>
      <c r="DD82" s="597"/>
      <c r="DE82" s="597"/>
      <c r="DF82" s="597"/>
      <c r="DG82" s="597"/>
      <c r="DH82" s="597"/>
      <c r="DI82" s="387"/>
    </row>
    <row r="83" spans="1:114" ht="33" hidden="1" customHeight="1" x14ac:dyDescent="0.25">
      <c r="A83" s="672">
        <v>47</v>
      </c>
      <c r="B83" s="192"/>
      <c r="C83" s="667" t="s">
        <v>854</v>
      </c>
      <c r="D83" s="197" t="s">
        <v>35</v>
      </c>
      <c r="E83" s="784" t="s">
        <v>853</v>
      </c>
      <c r="F83" s="786" t="s">
        <v>34</v>
      </c>
      <c r="G83" s="162" t="s">
        <v>852</v>
      </c>
      <c r="H83" s="495" t="s">
        <v>852</v>
      </c>
      <c r="I83" s="495" t="s">
        <v>515</v>
      </c>
      <c r="J83" s="316" t="s">
        <v>66</v>
      </c>
      <c r="K83" s="484" t="s">
        <v>27</v>
      </c>
      <c r="L83" s="310" t="s">
        <v>681</v>
      </c>
      <c r="M83" s="341" t="s">
        <v>37</v>
      </c>
      <c r="N83" s="316" t="s">
        <v>24</v>
      </c>
      <c r="O83" s="199" t="s">
        <v>515</v>
      </c>
      <c r="P83" s="316"/>
      <c r="Q83" s="316"/>
      <c r="R83" s="329"/>
      <c r="S83" s="316"/>
      <c r="T83" s="341"/>
      <c r="U83" s="329" t="s">
        <v>24</v>
      </c>
      <c r="V83" s="316"/>
      <c r="W83" s="316"/>
      <c r="X83" s="316"/>
      <c r="Y83" s="316"/>
      <c r="Z83" s="316"/>
      <c r="AA83" s="316" t="s">
        <v>515</v>
      </c>
      <c r="AB83" s="316"/>
      <c r="AC83" s="316"/>
      <c r="AD83" s="316"/>
      <c r="AE83" s="316"/>
      <c r="AF83" s="316"/>
      <c r="AG83" s="316"/>
      <c r="AH83" s="316"/>
      <c r="AI83" s="316"/>
      <c r="AJ83" s="316"/>
      <c r="AK83" s="316"/>
      <c r="AL83" s="316"/>
      <c r="AM83" s="316"/>
      <c r="AN83" s="316"/>
      <c r="AO83" s="316"/>
      <c r="AP83" s="316"/>
      <c r="AQ83" s="316"/>
      <c r="AR83" s="371"/>
      <c r="AS83" s="329" t="s">
        <v>46</v>
      </c>
      <c r="AT83" s="316"/>
      <c r="AU83" s="316"/>
      <c r="AV83" s="316"/>
      <c r="AW83" s="316"/>
      <c r="AX83" s="316"/>
      <c r="AY83" s="496"/>
      <c r="AZ83" s="496"/>
      <c r="BA83" s="496"/>
      <c r="BB83" s="496"/>
      <c r="BC83" s="316"/>
      <c r="BD83" s="316"/>
      <c r="BE83" s="316"/>
      <c r="BF83" s="316"/>
      <c r="BG83" s="316"/>
      <c r="BH83" s="316"/>
      <c r="BI83" s="316"/>
      <c r="BJ83" s="316"/>
      <c r="BK83" s="316"/>
      <c r="BL83" s="316"/>
      <c r="BM83" s="316"/>
      <c r="BN83" s="316"/>
      <c r="BO83" s="316"/>
      <c r="BP83" s="316"/>
      <c r="BQ83" s="316"/>
      <c r="BR83" s="316"/>
      <c r="BS83" s="316"/>
      <c r="BT83" s="316"/>
      <c r="BU83" s="316"/>
      <c r="BV83" s="316"/>
      <c r="BW83" s="316"/>
      <c r="BX83" s="316"/>
      <c r="BY83" s="316"/>
      <c r="BZ83" s="316"/>
      <c r="CA83" s="316"/>
      <c r="CB83" s="316"/>
      <c r="CC83" s="316"/>
      <c r="CD83" s="316"/>
      <c r="CE83" s="316"/>
      <c r="CF83" s="316"/>
      <c r="CG83" s="316"/>
      <c r="CH83" s="316"/>
      <c r="CI83" s="316"/>
      <c r="CJ83" s="316"/>
      <c r="CK83" s="316"/>
      <c r="CL83" s="316"/>
      <c r="CM83" s="316"/>
      <c r="CN83" s="316"/>
      <c r="CO83" s="316"/>
      <c r="CP83" s="316"/>
      <c r="CQ83" s="316"/>
      <c r="CR83" s="316"/>
      <c r="CS83" s="316"/>
      <c r="CT83" s="316"/>
      <c r="CU83" s="316"/>
      <c r="CV83" s="316"/>
      <c r="CW83" s="316"/>
      <c r="CX83" s="316"/>
      <c r="CY83" s="316"/>
      <c r="CZ83" s="316"/>
      <c r="DA83" s="316"/>
      <c r="DB83" s="316"/>
      <c r="DC83" s="316"/>
      <c r="DD83" s="316"/>
      <c r="DE83" s="316"/>
      <c r="DF83" s="316"/>
      <c r="DG83" s="316"/>
      <c r="DH83" s="316"/>
      <c r="DI83" s="495"/>
    </row>
    <row r="84" spans="1:114" ht="33" hidden="1" customHeight="1" x14ac:dyDescent="0.25">
      <c r="A84" s="669"/>
      <c r="B84" s="192"/>
      <c r="C84" s="667"/>
      <c r="D84" s="197"/>
      <c r="E84" s="784"/>
      <c r="F84" s="786"/>
      <c r="G84" s="162" t="s">
        <v>851</v>
      </c>
      <c r="H84" s="316" t="s">
        <v>851</v>
      </c>
      <c r="I84" s="316"/>
      <c r="J84" s="316" t="s">
        <v>30</v>
      </c>
      <c r="K84" s="329" t="s">
        <v>27</v>
      </c>
      <c r="L84" s="310" t="s">
        <v>681</v>
      </c>
      <c r="M84" s="341"/>
      <c r="N84" s="316" t="s">
        <v>24</v>
      </c>
      <c r="O84" s="199" t="s">
        <v>515</v>
      </c>
      <c r="P84" s="316"/>
      <c r="Q84" s="329" t="s">
        <v>24</v>
      </c>
      <c r="R84" s="329"/>
      <c r="S84" s="316"/>
      <c r="T84" s="341"/>
      <c r="U84" s="206"/>
      <c r="V84" s="316"/>
      <c r="W84" s="316"/>
      <c r="X84" s="316"/>
      <c r="Y84" s="316"/>
      <c r="Z84" s="316"/>
      <c r="AA84" s="316" t="s">
        <v>515</v>
      </c>
      <c r="AB84" s="316"/>
      <c r="AC84" s="316"/>
      <c r="AD84" s="316"/>
      <c r="AE84" s="316"/>
      <c r="AF84" s="316"/>
      <c r="AG84" s="316"/>
      <c r="AH84" s="316"/>
      <c r="AI84" s="316"/>
      <c r="AJ84" s="316"/>
      <c r="AK84" s="316"/>
      <c r="AL84" s="316"/>
      <c r="AM84" s="316"/>
      <c r="AN84" s="316"/>
      <c r="AO84" s="316"/>
      <c r="AP84" s="316"/>
      <c r="AQ84" s="316"/>
      <c r="AR84" s="371"/>
      <c r="AS84" s="329"/>
      <c r="AT84" s="316"/>
      <c r="AU84" s="316"/>
      <c r="AV84" s="316"/>
      <c r="AW84" s="316"/>
      <c r="AX84" s="316"/>
      <c r="AY84" s="199"/>
      <c r="AZ84" s="199"/>
      <c r="BA84" s="199"/>
      <c r="BB84" s="199"/>
      <c r="BC84" s="316"/>
      <c r="BD84" s="316"/>
      <c r="BE84" s="316"/>
      <c r="BF84" s="316"/>
      <c r="BG84" s="316"/>
      <c r="BH84" s="316"/>
      <c r="BI84" s="316"/>
      <c r="BJ84" s="316"/>
      <c r="BK84" s="316"/>
      <c r="BL84" s="316"/>
      <c r="BM84" s="316"/>
      <c r="BN84" s="316"/>
      <c r="BO84" s="316"/>
      <c r="BP84" s="316"/>
      <c r="BQ84" s="316"/>
      <c r="BR84" s="316"/>
      <c r="BS84" s="316"/>
      <c r="BT84" s="316"/>
      <c r="BU84" s="316"/>
      <c r="BV84" s="316"/>
      <c r="BW84" s="316"/>
      <c r="BX84" s="316"/>
      <c r="BY84" s="316"/>
      <c r="BZ84" s="316"/>
      <c r="CA84" s="316"/>
      <c r="CB84" s="316"/>
      <c r="CC84" s="316"/>
      <c r="CD84" s="316"/>
      <c r="CE84" s="316"/>
      <c r="CF84" s="316"/>
      <c r="CG84" s="316"/>
      <c r="CH84" s="316"/>
      <c r="CI84" s="316"/>
      <c r="CJ84" s="316"/>
      <c r="CK84" s="316"/>
      <c r="CL84" s="316"/>
      <c r="CM84" s="316"/>
      <c r="CN84" s="316"/>
      <c r="CO84" s="316"/>
      <c r="CP84" s="316"/>
      <c r="CQ84" s="316"/>
      <c r="CR84" s="316"/>
      <c r="CS84" s="316"/>
      <c r="CT84" s="316"/>
      <c r="CU84" s="316"/>
      <c r="CV84" s="316"/>
      <c r="CW84" s="316"/>
      <c r="CX84" s="316"/>
      <c r="CY84" s="316"/>
      <c r="CZ84" s="316"/>
      <c r="DA84" s="316"/>
      <c r="DB84" s="316"/>
      <c r="DC84" s="316"/>
      <c r="DD84" s="316"/>
      <c r="DE84" s="316"/>
      <c r="DF84" s="316"/>
      <c r="DG84" s="316"/>
      <c r="DH84" s="316"/>
      <c r="DI84" s="316"/>
    </row>
    <row r="85" spans="1:114" ht="33" hidden="1" customHeight="1" x14ac:dyDescent="0.25">
      <c r="A85" s="669"/>
      <c r="B85" s="192"/>
      <c r="C85" s="667"/>
      <c r="D85" s="197"/>
      <c r="E85" s="784"/>
      <c r="F85" s="786"/>
      <c r="G85" s="205" t="s">
        <v>774</v>
      </c>
      <c r="H85" s="204" t="s">
        <v>774</v>
      </c>
      <c r="I85" s="316"/>
      <c r="J85" s="316" t="s">
        <v>66</v>
      </c>
      <c r="K85" s="329" t="s">
        <v>27</v>
      </c>
      <c r="L85" s="310" t="s">
        <v>681</v>
      </c>
      <c r="M85" s="341" t="s">
        <v>37</v>
      </c>
      <c r="N85" s="316" t="s">
        <v>24</v>
      </c>
      <c r="O85" s="199" t="s">
        <v>515</v>
      </c>
      <c r="P85" s="316"/>
      <c r="Q85" s="316"/>
      <c r="R85" s="329"/>
      <c r="S85" s="329"/>
      <c r="T85" s="329"/>
      <c r="U85" s="371"/>
      <c r="V85" s="316"/>
      <c r="W85" s="316"/>
      <c r="X85" s="316"/>
      <c r="Y85" s="316"/>
      <c r="Z85" s="316"/>
      <c r="AA85" s="316" t="s">
        <v>515</v>
      </c>
      <c r="AB85" s="316"/>
      <c r="AC85" s="316"/>
      <c r="AD85" s="316"/>
      <c r="AE85" s="316"/>
      <c r="AF85" s="316"/>
      <c r="AG85" s="316"/>
      <c r="AH85" s="316"/>
      <c r="AI85" s="316"/>
      <c r="AJ85" s="316"/>
      <c r="AK85" s="316"/>
      <c r="AL85" s="316"/>
      <c r="AM85" s="316"/>
      <c r="AN85" s="316"/>
      <c r="AO85" s="316"/>
      <c r="AP85" s="316"/>
      <c r="AQ85" s="316"/>
      <c r="AR85" s="371"/>
      <c r="AS85" s="329"/>
      <c r="AT85" s="316"/>
      <c r="AU85" s="316"/>
      <c r="AV85" s="316"/>
      <c r="AW85" s="316"/>
      <c r="AX85" s="316"/>
      <c r="AY85" s="199"/>
      <c r="AZ85" s="199"/>
      <c r="BA85" s="199"/>
      <c r="BB85" s="199"/>
      <c r="BC85" s="316"/>
      <c r="BD85" s="316"/>
      <c r="BE85" s="316"/>
      <c r="BF85" s="316"/>
      <c r="BG85" s="316"/>
      <c r="BH85" s="316"/>
      <c r="BI85" s="316"/>
      <c r="BJ85" s="316"/>
      <c r="BK85" s="316"/>
      <c r="BL85" s="316"/>
      <c r="BM85" s="316"/>
      <c r="BN85" s="316"/>
      <c r="BO85" s="316"/>
      <c r="BP85" s="316"/>
      <c r="BQ85" s="316"/>
      <c r="BR85" s="316"/>
      <c r="BS85" s="316"/>
      <c r="BT85" s="316"/>
      <c r="BU85" s="316"/>
      <c r="BV85" s="316"/>
      <c r="BW85" s="316"/>
      <c r="BX85" s="316"/>
      <c r="BY85" s="316"/>
      <c r="BZ85" s="316"/>
      <c r="CA85" s="316"/>
      <c r="CB85" s="316"/>
      <c r="CC85" s="316"/>
      <c r="CD85" s="316"/>
      <c r="CE85" s="316"/>
      <c r="CF85" s="316"/>
      <c r="CG85" s="316"/>
      <c r="CH85" s="316"/>
      <c r="CI85" s="316"/>
      <c r="CJ85" s="316"/>
      <c r="CK85" s="316"/>
      <c r="CL85" s="316"/>
      <c r="CM85" s="316"/>
      <c r="CN85" s="316"/>
      <c r="CO85" s="316"/>
      <c r="CP85" s="316"/>
      <c r="CQ85" s="316"/>
      <c r="CR85" s="316"/>
      <c r="CS85" s="316"/>
      <c r="CT85" s="316"/>
      <c r="CU85" s="316"/>
      <c r="CV85" s="316"/>
      <c r="CW85" s="316"/>
      <c r="CX85" s="316"/>
      <c r="CY85" s="316"/>
      <c r="CZ85" s="316"/>
      <c r="DA85" s="316"/>
      <c r="DB85" s="316"/>
      <c r="DC85" s="316"/>
      <c r="DD85" s="316"/>
      <c r="DE85" s="316"/>
      <c r="DF85" s="316"/>
      <c r="DG85" s="316"/>
      <c r="DH85" s="316"/>
      <c r="DI85" s="316"/>
    </row>
    <row r="86" spans="1:114" ht="33" hidden="1" customHeight="1" x14ac:dyDescent="0.25">
      <c r="A86" s="669"/>
      <c r="B86" s="192"/>
      <c r="C86" s="667"/>
      <c r="D86" s="197"/>
      <c r="E86" s="784"/>
      <c r="F86" s="786"/>
      <c r="G86" s="164" t="s">
        <v>850</v>
      </c>
      <c r="H86" s="326" t="s">
        <v>850</v>
      </c>
      <c r="I86" s="316" t="s">
        <v>515</v>
      </c>
      <c r="J86" s="316" t="s">
        <v>47</v>
      </c>
      <c r="K86" s="329" t="s">
        <v>27</v>
      </c>
      <c r="L86" s="310" t="s">
        <v>681</v>
      </c>
      <c r="M86" s="341" t="s">
        <v>37</v>
      </c>
      <c r="N86" s="316" t="s">
        <v>24</v>
      </c>
      <c r="O86" s="199" t="s">
        <v>515</v>
      </c>
      <c r="P86" s="316"/>
      <c r="Q86" s="316"/>
      <c r="R86" s="316"/>
      <c r="S86" s="316"/>
      <c r="T86" s="341" t="s">
        <v>24</v>
      </c>
      <c r="U86" s="316"/>
      <c r="V86" s="316"/>
      <c r="W86" s="316"/>
      <c r="X86" s="316"/>
      <c r="Y86" s="316"/>
      <c r="Z86" s="316"/>
      <c r="AA86" s="316" t="s">
        <v>515</v>
      </c>
      <c r="AB86" s="316"/>
      <c r="AC86" s="316"/>
      <c r="AD86" s="316"/>
      <c r="AE86" s="316"/>
      <c r="AF86" s="316"/>
      <c r="AG86" s="316"/>
      <c r="AH86" s="316"/>
      <c r="AI86" s="316"/>
      <c r="AJ86" s="316"/>
      <c r="AK86" s="316"/>
      <c r="AL86" s="316"/>
      <c r="AM86" s="316"/>
      <c r="AN86" s="316"/>
      <c r="AO86" s="316"/>
      <c r="AP86" s="316"/>
      <c r="AQ86" s="316"/>
      <c r="AR86" s="329" t="s">
        <v>46</v>
      </c>
      <c r="AS86" s="329"/>
      <c r="AT86" s="316"/>
      <c r="AU86" s="316"/>
      <c r="AV86" s="316"/>
      <c r="AW86" s="316"/>
      <c r="AX86" s="316"/>
      <c r="AY86" s="199"/>
      <c r="AZ86" s="199"/>
      <c r="BA86" s="199"/>
      <c r="BB86" s="199"/>
      <c r="BC86" s="316"/>
      <c r="BD86" s="316"/>
      <c r="BE86" s="316"/>
      <c r="BF86" s="316"/>
      <c r="BG86" s="316"/>
      <c r="BH86" s="316"/>
      <c r="BI86" s="316"/>
      <c r="BJ86" s="316"/>
      <c r="BK86" s="316"/>
      <c r="BL86" s="316"/>
      <c r="BM86" s="316"/>
      <c r="BN86" s="316"/>
      <c r="BO86" s="316"/>
      <c r="BP86" s="316"/>
      <c r="BQ86" s="316"/>
      <c r="BR86" s="316"/>
      <c r="BS86" s="316"/>
      <c r="BT86" s="316"/>
      <c r="BU86" s="316"/>
      <c r="BV86" s="316"/>
      <c r="BW86" s="316"/>
      <c r="BX86" s="316"/>
      <c r="BY86" s="316"/>
      <c r="BZ86" s="316"/>
      <c r="CA86" s="316"/>
      <c r="CB86" s="316"/>
      <c r="CC86" s="316"/>
      <c r="CD86" s="316"/>
      <c r="CE86" s="316"/>
      <c r="CF86" s="316"/>
      <c r="CG86" s="316"/>
      <c r="CH86" s="316"/>
      <c r="CI86" s="316"/>
      <c r="CJ86" s="316"/>
      <c r="CK86" s="316"/>
      <c r="CL86" s="316"/>
      <c r="CM86" s="316"/>
      <c r="CN86" s="316"/>
      <c r="CO86" s="316"/>
      <c r="CP86" s="316"/>
      <c r="CQ86" s="316"/>
      <c r="CR86" s="316"/>
      <c r="CS86" s="316"/>
      <c r="CT86" s="316"/>
      <c r="CU86" s="316"/>
      <c r="CV86" s="316"/>
      <c r="CW86" s="316"/>
      <c r="CX86" s="316"/>
      <c r="CY86" s="316"/>
      <c r="CZ86" s="316"/>
      <c r="DA86" s="316"/>
      <c r="DB86" s="316"/>
      <c r="DC86" s="316"/>
      <c r="DD86" s="316"/>
      <c r="DE86" s="316"/>
      <c r="DF86" s="316"/>
      <c r="DG86" s="316"/>
      <c r="DH86" s="316"/>
      <c r="DI86" s="316"/>
    </row>
    <row r="87" spans="1:114" ht="33" hidden="1" customHeight="1" x14ac:dyDescent="0.25">
      <c r="A87" s="282"/>
      <c r="B87" s="192"/>
      <c r="C87" s="667"/>
      <c r="D87" s="197"/>
      <c r="E87" s="784"/>
      <c r="F87" s="786"/>
      <c r="G87" s="164" t="s">
        <v>849</v>
      </c>
      <c r="H87" s="324" t="s">
        <v>849</v>
      </c>
      <c r="I87" s="316"/>
      <c r="J87" s="316" t="s">
        <v>57</v>
      </c>
      <c r="K87" s="329" t="s">
        <v>27</v>
      </c>
      <c r="L87" s="310" t="s">
        <v>681</v>
      </c>
      <c r="M87" s="341"/>
      <c r="N87" s="316" t="s">
        <v>24</v>
      </c>
      <c r="O87" s="199" t="s">
        <v>515</v>
      </c>
      <c r="P87" s="316"/>
      <c r="Q87" s="316"/>
      <c r="R87" s="316"/>
      <c r="S87" s="316"/>
      <c r="T87" s="341"/>
      <c r="U87" s="371"/>
      <c r="V87" s="316"/>
      <c r="W87" s="341" t="s">
        <v>24</v>
      </c>
      <c r="X87" s="316"/>
      <c r="Y87" s="316"/>
      <c r="Z87" s="316"/>
      <c r="AA87" s="316" t="s">
        <v>515</v>
      </c>
      <c r="AB87" s="316"/>
      <c r="AC87" s="316"/>
      <c r="AD87" s="316"/>
      <c r="AE87" s="316"/>
      <c r="AF87" s="316"/>
      <c r="AG87" s="316"/>
      <c r="AH87" s="316"/>
      <c r="AI87" s="316"/>
      <c r="AJ87" s="316"/>
      <c r="AK87" s="316"/>
      <c r="AL87" s="316"/>
      <c r="AM87" s="316"/>
      <c r="AN87" s="316"/>
      <c r="AO87" s="316"/>
      <c r="AP87" s="316"/>
      <c r="AQ87" s="316"/>
      <c r="AR87" s="329"/>
      <c r="AS87" s="329"/>
      <c r="AT87" s="316"/>
      <c r="AU87" s="316"/>
      <c r="AV87" s="316"/>
      <c r="AW87" s="316"/>
      <c r="AX87" s="316"/>
      <c r="AY87" s="199"/>
      <c r="AZ87" s="199"/>
      <c r="BA87" s="199"/>
      <c r="BB87" s="199"/>
      <c r="BC87" s="316"/>
      <c r="BD87" s="316"/>
      <c r="BE87" s="316"/>
      <c r="BF87" s="316"/>
      <c r="BG87" s="316"/>
      <c r="BH87" s="316"/>
      <c r="BI87" s="316"/>
      <c r="BJ87" s="316"/>
      <c r="BK87" s="316"/>
      <c r="BL87" s="316"/>
      <c r="BM87" s="316"/>
      <c r="BN87" s="316"/>
      <c r="BO87" s="316"/>
      <c r="BP87" s="316"/>
      <c r="BQ87" s="316"/>
      <c r="BR87" s="316"/>
      <c r="BS87" s="316"/>
      <c r="BT87" s="316"/>
      <c r="BU87" s="316"/>
      <c r="BV87" s="316"/>
      <c r="BW87" s="316"/>
      <c r="BX87" s="316"/>
      <c r="BY87" s="316"/>
      <c r="BZ87" s="316"/>
      <c r="CA87" s="316"/>
      <c r="CB87" s="316"/>
      <c r="CC87" s="316"/>
      <c r="CD87" s="316"/>
      <c r="CE87" s="316"/>
      <c r="CF87" s="316"/>
      <c r="CG87" s="316"/>
      <c r="CH87" s="316"/>
      <c r="CI87" s="316"/>
      <c r="CJ87" s="316"/>
      <c r="CK87" s="316"/>
      <c r="CL87" s="316"/>
      <c r="CM87" s="316"/>
      <c r="CN87" s="316"/>
      <c r="CO87" s="316"/>
      <c r="CP87" s="316"/>
      <c r="CQ87" s="316"/>
      <c r="CR87" s="316"/>
      <c r="CS87" s="316"/>
      <c r="CT87" s="316"/>
      <c r="CU87" s="316"/>
      <c r="CV87" s="316"/>
      <c r="CW87" s="316"/>
      <c r="CX87" s="316"/>
      <c r="CY87" s="316"/>
      <c r="CZ87" s="316"/>
      <c r="DA87" s="316"/>
      <c r="DB87" s="316"/>
      <c r="DC87" s="316"/>
      <c r="DD87" s="316"/>
      <c r="DE87" s="316"/>
      <c r="DF87" s="316"/>
      <c r="DG87" s="316"/>
      <c r="DH87" s="316"/>
      <c r="DI87" s="316"/>
    </row>
    <row r="88" spans="1:114" ht="33" hidden="1" customHeight="1" x14ac:dyDescent="0.25">
      <c r="A88" s="282"/>
      <c r="B88" s="192"/>
      <c r="C88" s="667"/>
      <c r="D88" s="197"/>
      <c r="E88" s="784"/>
      <c r="F88" s="786"/>
      <c r="G88" s="164" t="s">
        <v>848</v>
      </c>
      <c r="H88" s="326" t="s">
        <v>848</v>
      </c>
      <c r="I88" s="316"/>
      <c r="J88" s="316" t="s">
        <v>47</v>
      </c>
      <c r="K88" s="329" t="s">
        <v>27</v>
      </c>
      <c r="L88" s="310" t="s">
        <v>681</v>
      </c>
      <c r="M88" s="341" t="s">
        <v>37</v>
      </c>
      <c r="N88" s="316" t="s">
        <v>24</v>
      </c>
      <c r="O88" s="199" t="s">
        <v>515</v>
      </c>
      <c r="P88" s="316"/>
      <c r="Q88" s="316"/>
      <c r="R88" s="316"/>
      <c r="S88" s="316"/>
      <c r="T88" s="341" t="s">
        <v>24</v>
      </c>
      <c r="U88" s="341"/>
      <c r="V88" s="316"/>
      <c r="W88" s="316"/>
      <c r="X88" s="316"/>
      <c r="Y88" s="316"/>
      <c r="Z88" s="316"/>
      <c r="AA88" s="316" t="s">
        <v>515</v>
      </c>
      <c r="AB88" s="316"/>
      <c r="AC88" s="316"/>
      <c r="AD88" s="316"/>
      <c r="AE88" s="316"/>
      <c r="AF88" s="316"/>
      <c r="AG88" s="316"/>
      <c r="AH88" s="316"/>
      <c r="AI88" s="316"/>
      <c r="AJ88" s="316"/>
      <c r="AK88" s="316"/>
      <c r="AL88" s="316"/>
      <c r="AM88" s="316"/>
      <c r="AN88" s="316"/>
      <c r="AO88" s="316"/>
      <c r="AP88" s="316"/>
      <c r="AQ88" s="316"/>
      <c r="AR88" s="329"/>
      <c r="AS88" s="329"/>
      <c r="AT88" s="316"/>
      <c r="AU88" s="316"/>
      <c r="AV88" s="316"/>
      <c r="AW88" s="316"/>
      <c r="AX88" s="316"/>
      <c r="AY88" s="199"/>
      <c r="AZ88" s="199"/>
      <c r="BA88" s="199"/>
      <c r="BB88" s="199"/>
      <c r="BC88" s="316"/>
      <c r="BD88" s="316"/>
      <c r="BE88" s="316"/>
      <c r="BF88" s="316"/>
      <c r="BG88" s="316"/>
      <c r="BH88" s="316"/>
      <c r="BI88" s="316"/>
      <c r="BJ88" s="316"/>
      <c r="BK88" s="316"/>
      <c r="BL88" s="316"/>
      <c r="BM88" s="316"/>
      <c r="BN88" s="316"/>
      <c r="BO88" s="316"/>
      <c r="BP88" s="316"/>
      <c r="BQ88" s="316"/>
      <c r="BR88" s="316"/>
      <c r="BS88" s="316"/>
      <c r="BT88" s="316"/>
      <c r="BU88" s="316"/>
      <c r="BV88" s="316"/>
      <c r="BW88" s="316"/>
      <c r="BX88" s="316"/>
      <c r="BY88" s="316"/>
      <c r="BZ88" s="316"/>
      <c r="CA88" s="316"/>
      <c r="CB88" s="316"/>
      <c r="CC88" s="316"/>
      <c r="CD88" s="316"/>
      <c r="CE88" s="316"/>
      <c r="CF88" s="316"/>
      <c r="CG88" s="316"/>
      <c r="CH88" s="316"/>
      <c r="CI88" s="316"/>
      <c r="CJ88" s="316"/>
      <c r="CK88" s="316"/>
      <c r="CL88" s="316"/>
      <c r="CM88" s="316"/>
      <c r="CN88" s="316"/>
      <c r="CO88" s="316"/>
      <c r="CP88" s="316"/>
      <c r="CQ88" s="316"/>
      <c r="CR88" s="316"/>
      <c r="CS88" s="316"/>
      <c r="CT88" s="316"/>
      <c r="CU88" s="316"/>
      <c r="CV88" s="316"/>
      <c r="CW88" s="316"/>
      <c r="CX88" s="316"/>
      <c r="CY88" s="316"/>
      <c r="CZ88" s="316"/>
      <c r="DA88" s="316"/>
      <c r="DB88" s="316"/>
      <c r="DC88" s="316"/>
      <c r="DD88" s="316"/>
      <c r="DE88" s="316"/>
      <c r="DF88" s="316"/>
      <c r="DG88" s="316"/>
      <c r="DH88" s="316"/>
      <c r="DI88" s="316"/>
    </row>
    <row r="89" spans="1:114" ht="33" hidden="1" customHeight="1" x14ac:dyDescent="0.25">
      <c r="A89" s="282"/>
      <c r="B89" s="192"/>
      <c r="C89" s="667"/>
      <c r="D89" s="197"/>
      <c r="E89" s="784"/>
      <c r="F89" s="786"/>
      <c r="G89" s="164" t="s">
        <v>847</v>
      </c>
      <c r="H89" s="326" t="s">
        <v>847</v>
      </c>
      <c r="I89" s="316"/>
      <c r="J89" s="316" t="s">
        <v>47</v>
      </c>
      <c r="K89" s="329" t="s">
        <v>27</v>
      </c>
      <c r="L89" s="310" t="s">
        <v>681</v>
      </c>
      <c r="M89" s="341" t="s">
        <v>37</v>
      </c>
      <c r="N89" s="316" t="s">
        <v>24</v>
      </c>
      <c r="O89" s="199" t="s">
        <v>515</v>
      </c>
      <c r="P89" s="316"/>
      <c r="Q89" s="316"/>
      <c r="R89" s="316"/>
      <c r="S89" s="316"/>
      <c r="T89" s="341" t="s">
        <v>24</v>
      </c>
      <c r="U89" s="316"/>
      <c r="V89" s="316"/>
      <c r="W89" s="316"/>
      <c r="X89" s="316"/>
      <c r="Y89" s="316"/>
      <c r="Z89" s="316"/>
      <c r="AA89" s="316" t="s">
        <v>515</v>
      </c>
      <c r="AB89" s="316"/>
      <c r="AC89" s="316"/>
      <c r="AD89" s="316"/>
      <c r="AE89" s="316"/>
      <c r="AF89" s="316"/>
      <c r="AG89" s="316"/>
      <c r="AH89" s="316"/>
      <c r="AI89" s="316"/>
      <c r="AJ89" s="316"/>
      <c r="AK89" s="316"/>
      <c r="AL89" s="316"/>
      <c r="AM89" s="316"/>
      <c r="AN89" s="316"/>
      <c r="AO89" s="316"/>
      <c r="AP89" s="316"/>
      <c r="AQ89" s="316"/>
      <c r="AR89" s="329"/>
      <c r="AS89" s="329"/>
      <c r="AT89" s="316"/>
      <c r="AU89" s="316"/>
      <c r="AV89" s="316"/>
      <c r="AW89" s="316"/>
      <c r="AX89" s="316"/>
      <c r="AY89" s="199"/>
      <c r="AZ89" s="199"/>
      <c r="BA89" s="199"/>
      <c r="BB89" s="199"/>
      <c r="BC89" s="316"/>
      <c r="BD89" s="316"/>
      <c r="BE89" s="316"/>
      <c r="BF89" s="316"/>
      <c r="BG89" s="316"/>
      <c r="BH89" s="316"/>
      <c r="BI89" s="316"/>
      <c r="BJ89" s="316"/>
      <c r="BK89" s="316"/>
      <c r="BL89" s="316"/>
      <c r="BM89" s="316"/>
      <c r="BN89" s="316"/>
      <c r="BO89" s="316"/>
      <c r="BP89" s="316"/>
      <c r="BQ89" s="316"/>
      <c r="BR89" s="316"/>
      <c r="BS89" s="316"/>
      <c r="BT89" s="316"/>
      <c r="BU89" s="316"/>
      <c r="BV89" s="316"/>
      <c r="BW89" s="316"/>
      <c r="BX89" s="316"/>
      <c r="BY89" s="316"/>
      <c r="BZ89" s="316"/>
      <c r="CA89" s="316"/>
      <c r="CB89" s="316"/>
      <c r="CC89" s="316"/>
      <c r="CD89" s="316"/>
      <c r="CE89" s="316"/>
      <c r="CF89" s="316"/>
      <c r="CG89" s="316"/>
      <c r="CH89" s="316"/>
      <c r="CI89" s="316"/>
      <c r="CJ89" s="316"/>
      <c r="CK89" s="316"/>
      <c r="CL89" s="316"/>
      <c r="CM89" s="316"/>
      <c r="CN89" s="316"/>
      <c r="CO89" s="316"/>
      <c r="CP89" s="316"/>
      <c r="CQ89" s="316"/>
      <c r="CR89" s="316"/>
      <c r="CS89" s="316"/>
      <c r="CT89" s="316"/>
      <c r="CU89" s="316"/>
      <c r="CV89" s="316"/>
      <c r="CW89" s="316"/>
      <c r="CX89" s="316"/>
      <c r="CY89" s="316"/>
      <c r="CZ89" s="316"/>
      <c r="DA89" s="316"/>
      <c r="DB89" s="316"/>
      <c r="DC89" s="316"/>
      <c r="DD89" s="316"/>
      <c r="DE89" s="316"/>
      <c r="DF89" s="316"/>
      <c r="DG89" s="316"/>
      <c r="DH89" s="316"/>
      <c r="DI89" s="316"/>
    </row>
    <row r="90" spans="1:114" ht="33" hidden="1" customHeight="1" x14ac:dyDescent="0.25">
      <c r="A90" s="282"/>
      <c r="B90" s="192"/>
      <c r="C90" s="202"/>
      <c r="D90" s="312"/>
      <c r="E90" s="785"/>
      <c r="F90" s="786"/>
      <c r="G90" s="164" t="s">
        <v>846</v>
      </c>
      <c r="H90" s="326" t="s">
        <v>846</v>
      </c>
      <c r="I90" s="316" t="s">
        <v>515</v>
      </c>
      <c r="J90" s="316" t="s">
        <v>47</v>
      </c>
      <c r="K90" s="329" t="s">
        <v>27</v>
      </c>
      <c r="L90" s="310" t="s">
        <v>681</v>
      </c>
      <c r="M90" s="341" t="s">
        <v>37</v>
      </c>
      <c r="N90" s="316" t="s">
        <v>24</v>
      </c>
      <c r="O90" s="199" t="s">
        <v>515</v>
      </c>
      <c r="P90" s="316"/>
      <c r="Q90" s="316"/>
      <c r="R90" s="316"/>
      <c r="S90" s="316"/>
      <c r="T90" s="341" t="s">
        <v>24</v>
      </c>
      <c r="U90" s="316"/>
      <c r="V90" s="316"/>
      <c r="W90" s="316"/>
      <c r="X90" s="316"/>
      <c r="Y90" s="316"/>
      <c r="Z90" s="316"/>
      <c r="AA90" s="316" t="s">
        <v>515</v>
      </c>
      <c r="AB90" s="316"/>
      <c r="AC90" s="316"/>
      <c r="AD90" s="316"/>
      <c r="AE90" s="316"/>
      <c r="AF90" s="316"/>
      <c r="AG90" s="316"/>
      <c r="AH90" s="316"/>
      <c r="AI90" s="316"/>
      <c r="AJ90" s="316"/>
      <c r="AK90" s="316"/>
      <c r="AL90" s="316"/>
      <c r="AM90" s="316"/>
      <c r="AN90" s="316"/>
      <c r="AO90" s="316"/>
      <c r="AP90" s="316"/>
      <c r="AQ90" s="316"/>
      <c r="AR90" s="329"/>
      <c r="AS90" s="329"/>
      <c r="AT90" s="316"/>
      <c r="AU90" s="316"/>
      <c r="AV90" s="316"/>
      <c r="AW90" s="316"/>
      <c r="AX90" s="316"/>
      <c r="AY90" s="199"/>
      <c r="AZ90" s="199"/>
      <c r="BA90" s="199"/>
      <c r="BB90" s="199"/>
      <c r="BC90" s="316"/>
      <c r="BD90" s="316"/>
      <c r="BE90" s="316"/>
      <c r="BF90" s="316"/>
      <c r="BG90" s="316"/>
      <c r="BH90" s="316"/>
      <c r="BI90" s="316"/>
      <c r="BJ90" s="316"/>
      <c r="BK90" s="316"/>
      <c r="BL90" s="316"/>
      <c r="BM90" s="316"/>
      <c r="BN90" s="316"/>
      <c r="BO90" s="316"/>
      <c r="BP90" s="316"/>
      <c r="BQ90" s="316"/>
      <c r="BR90" s="316"/>
      <c r="BS90" s="316"/>
      <c r="BT90" s="316"/>
      <c r="BU90" s="316"/>
      <c r="BV90" s="316"/>
      <c r="BW90" s="316"/>
      <c r="BX90" s="316"/>
      <c r="BY90" s="316"/>
      <c r="BZ90" s="316"/>
      <c r="CA90" s="316"/>
      <c r="CB90" s="316"/>
      <c r="CC90" s="316"/>
      <c r="CD90" s="316"/>
      <c r="CE90" s="316"/>
      <c r="CF90" s="316"/>
      <c r="CG90" s="316"/>
      <c r="CH90" s="316"/>
      <c r="CI90" s="316"/>
      <c r="CJ90" s="316"/>
      <c r="CK90" s="316"/>
      <c r="CL90" s="316"/>
      <c r="CM90" s="316"/>
      <c r="CN90" s="316"/>
      <c r="CO90" s="316"/>
      <c r="CP90" s="316"/>
      <c r="CQ90" s="316"/>
      <c r="CR90" s="316"/>
      <c r="CS90" s="316"/>
      <c r="CT90" s="316"/>
      <c r="CU90" s="316"/>
      <c r="CV90" s="316"/>
      <c r="CW90" s="316"/>
      <c r="CX90" s="316"/>
      <c r="CY90" s="316"/>
      <c r="CZ90" s="316"/>
      <c r="DA90" s="316"/>
      <c r="DB90" s="316"/>
      <c r="DC90" s="316"/>
      <c r="DD90" s="316"/>
      <c r="DE90" s="316"/>
      <c r="DF90" s="316"/>
      <c r="DG90" s="316"/>
      <c r="DH90" s="316"/>
      <c r="DI90" s="316"/>
    </row>
    <row r="91" spans="1:114" ht="33" hidden="1" customHeight="1" x14ac:dyDescent="0.25">
      <c r="A91" s="282"/>
      <c r="B91" s="203"/>
      <c r="C91" s="202"/>
      <c r="D91" s="312" t="s">
        <v>35</v>
      </c>
      <c r="E91" s="201"/>
      <c r="F91" s="312" t="s">
        <v>34</v>
      </c>
      <c r="G91" s="200" t="s">
        <v>845</v>
      </c>
      <c r="H91" s="150" t="s">
        <v>844</v>
      </c>
      <c r="I91" s="316"/>
      <c r="J91" s="316" t="s">
        <v>47</v>
      </c>
      <c r="K91" s="329" t="s">
        <v>27</v>
      </c>
      <c r="L91" s="310" t="s">
        <v>681</v>
      </c>
      <c r="M91" s="341"/>
      <c r="N91" s="51" t="s">
        <v>24</v>
      </c>
      <c r="O91" s="199" t="s">
        <v>515</v>
      </c>
      <c r="P91" s="316"/>
      <c r="Q91" s="316"/>
      <c r="R91" s="316"/>
      <c r="S91" s="316"/>
      <c r="T91" s="341" t="s">
        <v>24</v>
      </c>
      <c r="U91" s="316"/>
      <c r="V91" s="316"/>
      <c r="W91" s="316"/>
      <c r="X91" s="316"/>
      <c r="Y91" s="316"/>
      <c r="Z91" s="316"/>
      <c r="AA91" s="316" t="s">
        <v>515</v>
      </c>
      <c r="AB91" s="316"/>
      <c r="AC91" s="316"/>
      <c r="AD91" s="316"/>
      <c r="AE91" s="316"/>
      <c r="AF91" s="316"/>
      <c r="AG91" s="316"/>
      <c r="AH91" s="316"/>
      <c r="AI91" s="316"/>
      <c r="AJ91" s="316"/>
      <c r="AK91" s="316"/>
      <c r="AL91" s="316"/>
      <c r="AM91" s="316"/>
      <c r="AN91" s="316"/>
      <c r="AO91" s="316"/>
      <c r="AP91" s="316"/>
      <c r="AQ91" s="316"/>
      <c r="AR91" s="329"/>
      <c r="AS91" s="329"/>
      <c r="AT91" s="329"/>
      <c r="AU91" s="316"/>
      <c r="AV91" s="316"/>
      <c r="AW91" s="316"/>
      <c r="AX91" s="316"/>
      <c r="AY91" s="199"/>
      <c r="AZ91" s="199"/>
      <c r="BA91" s="199"/>
      <c r="BB91" s="199"/>
      <c r="BC91" s="316"/>
      <c r="BD91" s="316"/>
      <c r="BE91" s="316"/>
      <c r="BF91" s="316"/>
      <c r="BG91" s="316"/>
      <c r="BH91" s="316"/>
      <c r="BI91" s="316"/>
      <c r="BJ91" s="316"/>
      <c r="BK91" s="316"/>
      <c r="BL91" s="316"/>
      <c r="BM91" s="316"/>
      <c r="BN91" s="316"/>
      <c r="BO91" s="316"/>
      <c r="BP91" s="316"/>
      <c r="BQ91" s="316"/>
      <c r="BR91" s="316"/>
      <c r="BS91" s="316"/>
      <c r="BT91" s="316"/>
      <c r="BU91" s="316"/>
      <c r="BV91" s="316"/>
      <c r="BW91" s="316"/>
      <c r="BX91" s="316"/>
      <c r="BY91" s="316"/>
      <c r="BZ91" s="316"/>
      <c r="CA91" s="316"/>
      <c r="CB91" s="316"/>
      <c r="CC91" s="316"/>
      <c r="CD91" s="316"/>
      <c r="CE91" s="316"/>
      <c r="CF91" s="316"/>
      <c r="CG91" s="316"/>
      <c r="CH91" s="316"/>
      <c r="CI91" s="316"/>
      <c r="CJ91" s="316"/>
      <c r="CK91" s="316"/>
      <c r="CL91" s="316"/>
      <c r="CM91" s="316"/>
      <c r="CN91" s="316"/>
      <c r="CO91" s="316"/>
      <c r="CP91" s="316"/>
      <c r="CQ91" s="316"/>
      <c r="CR91" s="316"/>
      <c r="CS91" s="316"/>
      <c r="CT91" s="316"/>
      <c r="CU91" s="316"/>
      <c r="CV91" s="316"/>
      <c r="CW91" s="316"/>
      <c r="CX91" s="316"/>
      <c r="CY91" s="316"/>
      <c r="CZ91" s="316"/>
      <c r="DA91" s="316"/>
      <c r="DB91" s="316"/>
      <c r="DC91" s="316"/>
      <c r="DD91" s="316"/>
      <c r="DE91" s="316"/>
      <c r="DF91" s="316"/>
      <c r="DG91" s="316"/>
      <c r="DH91" s="316"/>
      <c r="DI91" s="316"/>
    </row>
    <row r="92" spans="1:114" s="38" customFormat="1" ht="33" hidden="1" customHeight="1" x14ac:dyDescent="0.25">
      <c r="A92" s="282"/>
      <c r="B92" s="49"/>
      <c r="C92" s="338"/>
      <c r="D92" s="312"/>
      <c r="E92" s="197"/>
      <c r="F92" s="312"/>
      <c r="G92" s="190" t="s">
        <v>843</v>
      </c>
      <c r="H92" s="198" t="s">
        <v>843</v>
      </c>
      <c r="I92" s="327"/>
      <c r="J92" s="329" t="s">
        <v>84</v>
      </c>
      <c r="K92" s="329" t="s">
        <v>27</v>
      </c>
      <c r="L92" s="310" t="s">
        <v>681</v>
      </c>
      <c r="M92" s="341"/>
      <c r="N92" s="51" t="s">
        <v>24</v>
      </c>
      <c r="O92" s="50">
        <v>1</v>
      </c>
      <c r="P92" s="326"/>
      <c r="Q92" s="341"/>
      <c r="R92" s="341"/>
      <c r="S92" s="341"/>
      <c r="T92" s="341"/>
      <c r="U92" s="341"/>
      <c r="V92" s="326" t="s">
        <v>24</v>
      </c>
      <c r="W92" s="326"/>
      <c r="X92" s="326"/>
      <c r="Y92" s="326"/>
      <c r="Z92" s="326"/>
      <c r="AA92" s="316" t="s">
        <v>515</v>
      </c>
      <c r="AB92" s="329"/>
      <c r="AC92" s="341"/>
      <c r="AD92" s="329"/>
      <c r="AE92" s="329"/>
      <c r="AF92" s="329"/>
      <c r="AG92" s="329"/>
      <c r="AH92" s="329"/>
      <c r="AI92" s="329"/>
      <c r="AJ92" s="329"/>
      <c r="AK92" s="329"/>
      <c r="AL92" s="329"/>
      <c r="AM92" s="329"/>
      <c r="AN92" s="329"/>
      <c r="AO92" s="329"/>
      <c r="AP92" s="329"/>
      <c r="AQ92" s="329"/>
      <c r="AR92" s="329"/>
      <c r="AS92" s="329"/>
      <c r="AT92" s="329"/>
      <c r="AU92" s="329"/>
      <c r="AV92" s="329"/>
      <c r="AW92" s="329"/>
      <c r="AX92" s="329"/>
      <c r="AY92" s="39"/>
      <c r="AZ92" s="39"/>
      <c r="BA92" s="39"/>
      <c r="BB92" s="39"/>
      <c r="BC92" s="329"/>
      <c r="BD92" s="329"/>
      <c r="BE92" s="329"/>
      <c r="BF92" s="329"/>
      <c r="BG92" s="329"/>
      <c r="BH92" s="329"/>
      <c r="BI92" s="329"/>
      <c r="BJ92" s="74"/>
      <c r="BK92" s="45"/>
      <c r="BL92" s="74"/>
      <c r="BM92" s="74"/>
      <c r="BN92" s="74"/>
      <c r="BO92" s="74"/>
      <c r="BP92" s="74"/>
      <c r="BQ92" s="74"/>
      <c r="BR92" s="74"/>
      <c r="BS92" s="74"/>
      <c r="BT92" s="45"/>
      <c r="BU92" s="74"/>
      <c r="BV92" s="74"/>
      <c r="BW92" s="74"/>
      <c r="BX92" s="74"/>
      <c r="BY92" s="74"/>
      <c r="BZ92" s="45"/>
      <c r="CA92" s="74"/>
      <c r="CB92" s="74"/>
      <c r="CC92" s="74"/>
      <c r="CD92" s="74"/>
      <c r="CE92" s="74"/>
      <c r="CF92" s="74"/>
      <c r="CG92" s="74"/>
      <c r="CH92" s="74"/>
      <c r="CI92" s="74"/>
      <c r="CJ92" s="74"/>
      <c r="CK92" s="74"/>
      <c r="CL92" s="74"/>
      <c r="CM92" s="74"/>
      <c r="CN92" s="45"/>
      <c r="CO92" s="74"/>
      <c r="CP92" s="74"/>
      <c r="CQ92" s="74"/>
      <c r="CR92" s="74"/>
      <c r="CS92" s="74"/>
      <c r="CT92" s="74"/>
      <c r="CU92" s="45"/>
      <c r="CV92" s="45"/>
      <c r="CW92" s="45"/>
      <c r="CX92" s="74"/>
      <c r="CY92" s="40"/>
      <c r="CZ92" s="44"/>
      <c r="DA92" s="40"/>
      <c r="DB92" s="44"/>
      <c r="DC92" s="40"/>
      <c r="DD92" s="44"/>
      <c r="DE92" s="43"/>
      <c r="DF92" s="42"/>
      <c r="DG92" s="41"/>
      <c r="DH92" s="40"/>
      <c r="DI92" s="39"/>
    </row>
    <row r="93" spans="1:114" s="38" customFormat="1" ht="33" hidden="1" customHeight="1" x14ac:dyDescent="0.25">
      <c r="A93" s="282"/>
      <c r="B93" s="178"/>
      <c r="C93" s="338"/>
      <c r="D93" s="312"/>
      <c r="E93" s="197"/>
      <c r="F93" s="312"/>
      <c r="G93" s="190" t="s">
        <v>842</v>
      </c>
      <c r="H93" s="310" t="s">
        <v>842</v>
      </c>
      <c r="I93" s="327">
        <v>1</v>
      </c>
      <c r="J93" s="329" t="s">
        <v>57</v>
      </c>
      <c r="K93" s="329" t="s">
        <v>27</v>
      </c>
      <c r="L93" s="310" t="s">
        <v>681</v>
      </c>
      <c r="M93" s="341"/>
      <c r="N93" s="51" t="s">
        <v>24</v>
      </c>
      <c r="O93" s="50">
        <v>1</v>
      </c>
      <c r="P93" s="341"/>
      <c r="Q93" s="341"/>
      <c r="R93" s="326"/>
      <c r="S93" s="326"/>
      <c r="T93" s="326"/>
      <c r="U93" s="326"/>
      <c r="V93" s="326"/>
      <c r="W93" s="326" t="s">
        <v>24</v>
      </c>
      <c r="X93" s="326"/>
      <c r="Y93" s="326"/>
      <c r="Z93" s="326"/>
      <c r="AA93" s="316" t="s">
        <v>515</v>
      </c>
      <c r="AB93" s="329"/>
      <c r="AC93" s="329"/>
      <c r="AD93" s="329"/>
      <c r="AE93" s="329"/>
      <c r="AF93" s="329"/>
      <c r="AG93" s="329"/>
      <c r="AH93" s="329"/>
      <c r="AI93" s="329"/>
      <c r="AJ93" s="329"/>
      <c r="AK93" s="329"/>
      <c r="AL93" s="329"/>
      <c r="AM93" s="329"/>
      <c r="AN93" s="329"/>
      <c r="AO93" s="329"/>
      <c r="AP93" s="329"/>
      <c r="AQ93" s="329"/>
      <c r="AR93" s="329"/>
      <c r="AS93" s="329"/>
      <c r="AT93" s="329"/>
      <c r="AU93" s="329"/>
      <c r="AV93" s="329"/>
      <c r="AW93" s="329"/>
      <c r="AX93" s="329"/>
      <c r="AY93" s="39"/>
      <c r="AZ93" s="39"/>
      <c r="BA93" s="39"/>
      <c r="BB93" s="39"/>
      <c r="BC93" s="329"/>
      <c r="BD93" s="329"/>
      <c r="BE93" s="329"/>
      <c r="BF93" s="329"/>
      <c r="BG93" s="329"/>
      <c r="BH93" s="329"/>
      <c r="BI93" s="329"/>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3"/>
      <c r="CZ93" s="42"/>
      <c r="DA93" s="43"/>
      <c r="DB93" s="42"/>
      <c r="DC93" s="43"/>
      <c r="DD93" s="42"/>
      <c r="DE93" s="43"/>
      <c r="DF93" s="42"/>
      <c r="DG93" s="52"/>
      <c r="DH93" s="43"/>
      <c r="DI93" s="39"/>
    </row>
    <row r="94" spans="1:114" s="195" customFormat="1" ht="33" hidden="1" customHeight="1" x14ac:dyDescent="0.25">
      <c r="A94" s="282"/>
      <c r="B94" s="178"/>
      <c r="C94" s="338"/>
      <c r="D94" s="312"/>
      <c r="E94" s="197"/>
      <c r="F94" s="312"/>
      <c r="G94" s="190" t="s">
        <v>822</v>
      </c>
      <c r="H94" s="310" t="s">
        <v>841</v>
      </c>
      <c r="I94" s="327"/>
      <c r="J94" s="329" t="s">
        <v>66</v>
      </c>
      <c r="K94" s="329" t="s">
        <v>27</v>
      </c>
      <c r="L94" s="310" t="s">
        <v>681</v>
      </c>
      <c r="M94" s="341"/>
      <c r="N94" s="51" t="s">
        <v>24</v>
      </c>
      <c r="O94" s="50">
        <v>1</v>
      </c>
      <c r="P94" s="341"/>
      <c r="Q94" s="341"/>
      <c r="R94" s="326"/>
      <c r="S94" s="326"/>
      <c r="T94" s="326"/>
      <c r="U94" s="326" t="s">
        <v>24</v>
      </c>
      <c r="V94" s="326"/>
      <c r="W94" s="326"/>
      <c r="X94" s="326"/>
      <c r="Y94" s="326"/>
      <c r="Z94" s="326"/>
      <c r="AA94" s="316" t="s">
        <v>515</v>
      </c>
      <c r="AB94" s="329"/>
      <c r="AC94" s="329"/>
      <c r="AD94" s="329"/>
      <c r="AE94" s="329"/>
      <c r="AF94" s="329"/>
      <c r="AG94" s="329"/>
      <c r="AH94" s="329"/>
      <c r="AI94" s="329"/>
      <c r="AJ94" s="329"/>
      <c r="AK94" s="329"/>
      <c r="AL94" s="329"/>
      <c r="AM94" s="329"/>
      <c r="AN94" s="329"/>
      <c r="AO94" s="329"/>
      <c r="AP94" s="329"/>
      <c r="AQ94" s="329"/>
      <c r="AR94" s="329"/>
      <c r="AS94" s="329"/>
      <c r="AT94" s="329"/>
      <c r="AU94" s="329"/>
      <c r="AV94" s="329"/>
      <c r="AW94" s="329"/>
      <c r="AX94" s="329"/>
      <c r="AY94" s="39"/>
      <c r="AZ94" s="39"/>
      <c r="BA94" s="39"/>
      <c r="BB94" s="39"/>
      <c r="BC94" s="329"/>
      <c r="BD94" s="329"/>
      <c r="BE94" s="329"/>
      <c r="BF94" s="329"/>
      <c r="BG94" s="329"/>
      <c r="BH94" s="329"/>
      <c r="BI94" s="329"/>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3"/>
      <c r="CZ94" s="42"/>
      <c r="DA94" s="43"/>
      <c r="DB94" s="42"/>
      <c r="DC94" s="43"/>
      <c r="DD94" s="42"/>
      <c r="DE94" s="43"/>
      <c r="DF94" s="42"/>
      <c r="DG94" s="52"/>
      <c r="DH94" s="43"/>
      <c r="DI94" s="39"/>
      <c r="DJ94" s="196"/>
    </row>
    <row r="95" spans="1:114" s="38" customFormat="1" ht="33" hidden="1" customHeight="1" x14ac:dyDescent="0.25">
      <c r="A95" s="282"/>
      <c r="B95" s="178"/>
      <c r="C95" s="194"/>
      <c r="D95" s="309"/>
      <c r="E95" s="48"/>
      <c r="F95" s="309"/>
      <c r="G95" s="190" t="s">
        <v>840</v>
      </c>
      <c r="H95" s="309" t="s">
        <v>840</v>
      </c>
      <c r="I95" s="350"/>
      <c r="J95" s="337" t="s">
        <v>41</v>
      </c>
      <c r="K95" s="337" t="s">
        <v>27</v>
      </c>
      <c r="L95" s="309" t="s">
        <v>681</v>
      </c>
      <c r="M95" s="341"/>
      <c r="N95" s="336" t="s">
        <v>24</v>
      </c>
      <c r="O95" s="315">
        <v>1</v>
      </c>
      <c r="P95" s="332"/>
      <c r="Q95" s="332"/>
      <c r="R95" s="80"/>
      <c r="S95" s="80"/>
      <c r="T95" s="80"/>
      <c r="U95" s="80"/>
      <c r="V95" s="80"/>
      <c r="W95" s="80"/>
      <c r="X95" s="80"/>
      <c r="Y95" s="80" t="s">
        <v>24</v>
      </c>
      <c r="Z95" s="80"/>
      <c r="AA95" s="316" t="s">
        <v>515</v>
      </c>
      <c r="AB95" s="337"/>
      <c r="AC95" s="337"/>
      <c r="AD95" s="337"/>
      <c r="AE95" s="337"/>
      <c r="AF95" s="337"/>
      <c r="AG95" s="337"/>
      <c r="AH95" s="337"/>
      <c r="AI95" s="337"/>
      <c r="AJ95" s="337"/>
      <c r="AK95" s="337"/>
      <c r="AL95" s="337"/>
      <c r="AM95" s="337"/>
      <c r="AN95" s="337"/>
      <c r="AO95" s="337"/>
      <c r="AP95" s="337"/>
      <c r="AQ95" s="337"/>
      <c r="AR95" s="337"/>
      <c r="AS95" s="337"/>
      <c r="AT95" s="337"/>
      <c r="AU95" s="337"/>
      <c r="AV95" s="337"/>
      <c r="AW95" s="337"/>
      <c r="AX95" s="337"/>
      <c r="AY95" s="39"/>
      <c r="AZ95" s="39"/>
      <c r="BA95" s="39"/>
      <c r="BB95" s="39"/>
      <c r="BC95" s="329"/>
      <c r="BD95" s="329"/>
      <c r="BE95" s="329"/>
      <c r="BF95" s="329"/>
      <c r="BG95" s="329"/>
      <c r="BH95" s="329"/>
      <c r="BI95" s="329"/>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3"/>
      <c r="CZ95" s="42"/>
      <c r="DA95" s="43"/>
      <c r="DB95" s="42"/>
      <c r="DC95" s="43"/>
      <c r="DD95" s="42"/>
      <c r="DE95" s="43"/>
      <c r="DF95" s="42"/>
      <c r="DG95" s="52"/>
      <c r="DH95" s="43"/>
      <c r="DI95" s="39"/>
    </row>
    <row r="96" spans="1:114" s="38" customFormat="1" ht="30.75" hidden="1" customHeight="1" x14ac:dyDescent="0.25">
      <c r="A96" s="672">
        <v>48</v>
      </c>
      <c r="B96" s="115"/>
      <c r="C96" s="615" t="s">
        <v>839</v>
      </c>
      <c r="D96" s="615" t="s">
        <v>34</v>
      </c>
      <c r="E96" s="615" t="s">
        <v>835</v>
      </c>
      <c r="F96" s="615" t="s">
        <v>34</v>
      </c>
      <c r="G96" s="310" t="s">
        <v>838</v>
      </c>
      <c r="H96" s="309" t="s">
        <v>838</v>
      </c>
      <c r="I96" s="350"/>
      <c r="J96" s="337" t="s">
        <v>28</v>
      </c>
      <c r="K96" s="337" t="s">
        <v>27</v>
      </c>
      <c r="L96" s="309" t="s">
        <v>681</v>
      </c>
      <c r="M96" s="341"/>
      <c r="N96" s="336" t="s">
        <v>24</v>
      </c>
      <c r="O96" s="315">
        <v>1</v>
      </c>
      <c r="P96" s="332"/>
      <c r="Q96" s="332"/>
      <c r="R96" s="80" t="s">
        <v>24</v>
      </c>
      <c r="S96" s="80"/>
      <c r="T96" s="80"/>
      <c r="U96" s="80"/>
      <c r="V96" s="80"/>
      <c r="W96" s="80"/>
      <c r="X96" s="80"/>
      <c r="Y96" s="80"/>
      <c r="Z96" s="80"/>
      <c r="AA96" s="316" t="s">
        <v>515</v>
      </c>
      <c r="AB96" s="337"/>
      <c r="AC96" s="337"/>
      <c r="AD96" s="337"/>
      <c r="AE96" s="337"/>
      <c r="AF96" s="337"/>
      <c r="AG96" s="337"/>
      <c r="AH96" s="337"/>
      <c r="AI96" s="337"/>
      <c r="AJ96" s="337"/>
      <c r="AK96" s="337"/>
      <c r="AL96" s="337"/>
      <c r="AM96" s="337"/>
      <c r="AN96" s="337"/>
      <c r="AO96" s="337"/>
      <c r="AP96" s="337"/>
      <c r="AQ96" s="337"/>
      <c r="AR96" s="337"/>
      <c r="AS96" s="337"/>
      <c r="AT96" s="337"/>
      <c r="AU96" s="337"/>
      <c r="AV96" s="337"/>
      <c r="AW96" s="337"/>
      <c r="AX96" s="337"/>
      <c r="AY96" s="39"/>
      <c r="AZ96" s="39"/>
      <c r="BA96" s="39"/>
      <c r="BB96" s="39"/>
      <c r="BC96" s="329"/>
      <c r="BD96" s="329"/>
      <c r="BE96" s="329"/>
      <c r="BF96" s="329"/>
      <c r="BG96" s="329"/>
      <c r="BH96" s="329"/>
      <c r="BI96" s="329"/>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3"/>
      <c r="CZ96" s="42"/>
      <c r="DA96" s="43"/>
      <c r="DB96" s="42"/>
      <c r="DC96" s="43"/>
      <c r="DD96" s="42"/>
      <c r="DE96" s="43"/>
      <c r="DF96" s="42"/>
      <c r="DG96" s="52"/>
      <c r="DH96" s="43"/>
      <c r="DI96" s="39"/>
    </row>
    <row r="97" spans="1:113" s="38" customFormat="1" ht="32.25" hidden="1" customHeight="1" x14ac:dyDescent="0.25">
      <c r="A97" s="669"/>
      <c r="B97" s="115"/>
      <c r="C97" s="615"/>
      <c r="D97" s="615"/>
      <c r="E97" s="615"/>
      <c r="F97" s="615"/>
      <c r="G97" s="309" t="s">
        <v>837</v>
      </c>
      <c r="H97" s="309" t="s">
        <v>836</v>
      </c>
      <c r="I97" s="350"/>
      <c r="J97" s="337" t="s">
        <v>30</v>
      </c>
      <c r="K97" s="337" t="s">
        <v>27</v>
      </c>
      <c r="L97" s="309" t="s">
        <v>681</v>
      </c>
      <c r="M97" s="341"/>
      <c r="N97" s="336" t="s">
        <v>24</v>
      </c>
      <c r="O97" s="315">
        <v>1</v>
      </c>
      <c r="P97" s="332"/>
      <c r="Q97" s="332" t="s">
        <v>24</v>
      </c>
      <c r="R97" s="80"/>
      <c r="S97" s="80"/>
      <c r="T97" s="80"/>
      <c r="U97" s="80"/>
      <c r="V97" s="80"/>
      <c r="W97" s="80"/>
      <c r="X97" s="80"/>
      <c r="Y97" s="80"/>
      <c r="Z97" s="80"/>
      <c r="AA97" s="316" t="s">
        <v>515</v>
      </c>
      <c r="AB97" s="337"/>
      <c r="AC97" s="337"/>
      <c r="AD97" s="337"/>
      <c r="AE97" s="337"/>
      <c r="AF97" s="337"/>
      <c r="AG97" s="337"/>
      <c r="AH97" s="337"/>
      <c r="AI97" s="337"/>
      <c r="AJ97" s="337"/>
      <c r="AK97" s="337"/>
      <c r="AL97" s="337"/>
      <c r="AM97" s="337"/>
      <c r="AN97" s="337"/>
      <c r="AO97" s="337"/>
      <c r="AP97" s="337"/>
      <c r="AQ97" s="337"/>
      <c r="AR97" s="337"/>
      <c r="AS97" s="337"/>
      <c r="AT97" s="337"/>
      <c r="AU97" s="337"/>
      <c r="AV97" s="337"/>
      <c r="AW97" s="337"/>
      <c r="AX97" s="337"/>
      <c r="AY97" s="39"/>
      <c r="AZ97" s="39"/>
      <c r="BA97" s="39"/>
      <c r="BB97" s="39"/>
      <c r="BC97" s="329"/>
      <c r="BD97" s="329"/>
      <c r="BE97" s="329"/>
      <c r="BF97" s="329"/>
      <c r="BG97" s="329"/>
      <c r="BH97" s="329"/>
      <c r="BI97" s="329"/>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3"/>
      <c r="CZ97" s="42"/>
      <c r="DA97" s="43"/>
      <c r="DB97" s="42"/>
      <c r="DC97" s="43"/>
      <c r="DD97" s="42"/>
      <c r="DE97" s="43"/>
      <c r="DF97" s="42"/>
      <c r="DG97" s="52"/>
      <c r="DH97" s="43"/>
      <c r="DI97" s="39"/>
    </row>
    <row r="98" spans="1:113" s="38" customFormat="1" ht="36.75" hidden="1" customHeight="1" x14ac:dyDescent="0.25">
      <c r="A98" s="670"/>
      <c r="B98" s="115"/>
      <c r="C98" s="616"/>
      <c r="D98" s="616"/>
      <c r="E98" s="616"/>
      <c r="F98" s="616"/>
      <c r="G98" s="309" t="s">
        <v>835</v>
      </c>
      <c r="H98" s="309" t="s">
        <v>834</v>
      </c>
      <c r="I98" s="350"/>
      <c r="J98" s="337" t="s">
        <v>28</v>
      </c>
      <c r="K98" s="337" t="s">
        <v>27</v>
      </c>
      <c r="L98" s="309" t="s">
        <v>681</v>
      </c>
      <c r="M98" s="341"/>
      <c r="N98" s="336" t="s">
        <v>24</v>
      </c>
      <c r="O98" s="315"/>
      <c r="P98" s="332"/>
      <c r="Q98" s="332"/>
      <c r="R98" s="80" t="s">
        <v>24</v>
      </c>
      <c r="S98" s="80"/>
      <c r="T98" s="80"/>
      <c r="U98" s="80"/>
      <c r="V98" s="80"/>
      <c r="W98" s="80"/>
      <c r="X98" s="80"/>
      <c r="Y98" s="80"/>
      <c r="Z98" s="80"/>
      <c r="AA98" s="316" t="s">
        <v>515</v>
      </c>
      <c r="AB98" s="337"/>
      <c r="AC98" s="337"/>
      <c r="AD98" s="337"/>
      <c r="AE98" s="337"/>
      <c r="AF98" s="337"/>
      <c r="AG98" s="337"/>
      <c r="AH98" s="337"/>
      <c r="AI98" s="337"/>
      <c r="AJ98" s="337"/>
      <c r="AK98" s="337"/>
      <c r="AL98" s="337"/>
      <c r="AM98" s="337"/>
      <c r="AN98" s="337"/>
      <c r="AO98" s="337"/>
      <c r="AP98" s="337"/>
      <c r="AQ98" s="337"/>
      <c r="AR98" s="337"/>
      <c r="AS98" s="337"/>
      <c r="AT98" s="337"/>
      <c r="AU98" s="337"/>
      <c r="AV98" s="337"/>
      <c r="AW98" s="337"/>
      <c r="AX98" s="337"/>
      <c r="AY98" s="39"/>
      <c r="AZ98" s="39"/>
      <c r="BA98" s="39"/>
      <c r="BB98" s="39"/>
      <c r="BC98" s="329"/>
      <c r="BD98" s="329"/>
      <c r="BE98" s="329"/>
      <c r="BF98" s="329"/>
      <c r="BG98" s="329"/>
      <c r="BH98" s="329"/>
      <c r="BI98" s="329"/>
      <c r="BJ98" s="45"/>
      <c r="BK98" s="45"/>
      <c r="BL98" s="45"/>
      <c r="BM98" s="45"/>
      <c r="BN98" s="45"/>
      <c r="BO98" s="45"/>
      <c r="BP98" s="45"/>
      <c r="BQ98" s="45"/>
      <c r="BR98" s="45"/>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c r="CR98" s="45"/>
      <c r="CS98" s="45"/>
      <c r="CT98" s="45"/>
      <c r="CU98" s="45"/>
      <c r="CV98" s="45"/>
      <c r="CW98" s="45"/>
      <c r="CX98" s="45"/>
      <c r="CY98" s="43"/>
      <c r="CZ98" s="42"/>
      <c r="DA98" s="43"/>
      <c r="DB98" s="42"/>
      <c r="DC98" s="43"/>
      <c r="DD98" s="42"/>
      <c r="DE98" s="43"/>
      <c r="DF98" s="42"/>
      <c r="DG98" s="52"/>
      <c r="DH98" s="43"/>
      <c r="DI98" s="39"/>
    </row>
    <row r="99" spans="1:113" s="38" customFormat="1" ht="63" customHeight="1" x14ac:dyDescent="0.25">
      <c r="A99" s="377">
        <v>11</v>
      </c>
      <c r="B99" s="178"/>
      <c r="C99" s="479" t="s">
        <v>1145</v>
      </c>
      <c r="D99" s="479"/>
      <c r="E99" s="479" t="s">
        <v>1146</v>
      </c>
      <c r="F99" s="479"/>
      <c r="G99" s="194"/>
      <c r="H99" s="486" t="s">
        <v>1159</v>
      </c>
      <c r="I99" s="528" t="s">
        <v>1123</v>
      </c>
      <c r="J99" s="521" t="s">
        <v>33</v>
      </c>
      <c r="K99" s="108" t="s">
        <v>27</v>
      </c>
      <c r="L99" s="376"/>
      <c r="M99" s="380"/>
      <c r="N99" s="383"/>
      <c r="O99" s="379"/>
      <c r="P99" s="381"/>
      <c r="Q99" s="381"/>
      <c r="R99" s="80"/>
      <c r="S99" s="80"/>
      <c r="T99" s="80"/>
      <c r="U99" s="80"/>
      <c r="V99" s="80"/>
      <c r="W99" s="80"/>
      <c r="X99" s="80"/>
      <c r="Y99" s="80"/>
      <c r="Z99" s="80"/>
      <c r="AA99" s="316"/>
      <c r="AB99" s="382"/>
      <c r="AC99" s="382"/>
      <c r="AD99" s="382"/>
      <c r="AE99" s="382"/>
      <c r="AF99" s="382"/>
      <c r="AG99" s="382"/>
      <c r="AH99" s="382"/>
      <c r="AI99" s="382"/>
      <c r="AJ99" s="382"/>
      <c r="AK99" s="382"/>
      <c r="AL99" s="382"/>
      <c r="AM99" s="382"/>
      <c r="AN99" s="382"/>
      <c r="AO99" s="382"/>
      <c r="AP99" s="382"/>
      <c r="AQ99" s="382"/>
      <c r="AR99" s="382"/>
      <c r="AS99" s="382"/>
      <c r="AT99" s="382"/>
      <c r="AU99" s="382"/>
      <c r="AV99" s="382"/>
      <c r="AW99" s="382"/>
      <c r="AX99" s="494"/>
      <c r="AY99" s="108" t="s">
        <v>40</v>
      </c>
      <c r="AZ99" s="39"/>
      <c r="BA99" s="39" t="s">
        <v>40</v>
      </c>
      <c r="BB99" s="39"/>
      <c r="BC99" s="378"/>
      <c r="BD99" s="378"/>
      <c r="BE99" s="378"/>
      <c r="BF99" s="378"/>
      <c r="BG99" s="378"/>
      <c r="BH99" s="378"/>
      <c r="BI99" s="378"/>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c r="CR99" s="45"/>
      <c r="CS99" s="45"/>
      <c r="CT99" s="45"/>
      <c r="CU99" s="45"/>
      <c r="CV99" s="45"/>
      <c r="CW99" s="45"/>
      <c r="CX99" s="45"/>
      <c r="CY99" s="43"/>
      <c r="CZ99" s="42"/>
      <c r="DA99" s="43"/>
      <c r="DB99" s="42"/>
      <c r="DC99" s="43"/>
      <c r="DD99" s="42"/>
      <c r="DE99" s="43"/>
      <c r="DF99" s="42"/>
      <c r="DG99" s="52"/>
      <c r="DH99" s="395"/>
      <c r="DI99" s="39"/>
    </row>
    <row r="100" spans="1:113" s="38" customFormat="1" ht="30.75" hidden="1" customHeight="1" x14ac:dyDescent="0.25">
      <c r="A100" s="672">
        <v>49</v>
      </c>
      <c r="B100" s="115"/>
      <c r="C100" s="615" t="s">
        <v>833</v>
      </c>
      <c r="D100" s="615" t="s">
        <v>34</v>
      </c>
      <c r="E100" s="615" t="s">
        <v>832</v>
      </c>
      <c r="F100" s="615" t="s">
        <v>34</v>
      </c>
      <c r="G100" s="310" t="s">
        <v>831</v>
      </c>
      <c r="H100" s="481" t="s">
        <v>830</v>
      </c>
      <c r="I100" s="485"/>
      <c r="J100" s="329" t="s">
        <v>47</v>
      </c>
      <c r="K100" s="484" t="s">
        <v>27</v>
      </c>
      <c r="L100" s="310" t="s">
        <v>681</v>
      </c>
      <c r="M100" s="341"/>
      <c r="N100" s="51" t="s">
        <v>24</v>
      </c>
      <c r="O100" s="50">
        <v>1</v>
      </c>
      <c r="P100" s="341"/>
      <c r="Q100" s="341"/>
      <c r="R100" s="326"/>
      <c r="S100" s="326"/>
      <c r="T100" s="345" t="s">
        <v>24</v>
      </c>
      <c r="U100" s="326"/>
      <c r="V100" s="326"/>
      <c r="W100" s="326"/>
      <c r="X100" s="326"/>
      <c r="Y100" s="326"/>
      <c r="Z100" s="326"/>
      <c r="AA100" s="316" t="s">
        <v>515</v>
      </c>
      <c r="AB100" s="329"/>
      <c r="AC100" s="329"/>
      <c r="AD100" s="329"/>
      <c r="AE100" s="329"/>
      <c r="AF100" s="329"/>
      <c r="AG100" s="329"/>
      <c r="AH100" s="329"/>
      <c r="AI100" s="329"/>
      <c r="AJ100" s="329"/>
      <c r="AK100" s="329"/>
      <c r="AL100" s="329"/>
      <c r="AM100" s="329"/>
      <c r="AN100" s="329"/>
      <c r="AO100" s="329"/>
      <c r="AP100" s="329"/>
      <c r="AQ100" s="329"/>
      <c r="AR100" s="329"/>
      <c r="AS100" s="329"/>
      <c r="AT100" s="329"/>
      <c r="AU100" s="329"/>
      <c r="AV100" s="329"/>
      <c r="AW100" s="329"/>
      <c r="AX100" s="329"/>
      <c r="AY100" s="142"/>
      <c r="AZ100" s="142"/>
      <c r="BA100" s="142"/>
      <c r="BB100" s="142"/>
      <c r="BC100" s="329"/>
      <c r="BD100" s="329"/>
      <c r="BE100" s="329"/>
      <c r="BF100" s="329"/>
      <c r="BG100" s="329"/>
      <c r="BH100" s="329"/>
      <c r="BI100" s="329"/>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3"/>
      <c r="CZ100" s="42"/>
      <c r="DA100" s="43"/>
      <c r="DB100" s="42"/>
      <c r="DC100" s="43"/>
      <c r="DD100" s="42"/>
      <c r="DE100" s="43"/>
      <c r="DF100" s="42"/>
      <c r="DG100" s="52"/>
      <c r="DH100" s="43"/>
      <c r="DI100" s="142"/>
    </row>
    <row r="101" spans="1:113" s="38" customFormat="1" ht="30.75" hidden="1" customHeight="1" x14ac:dyDescent="0.25">
      <c r="A101" s="669"/>
      <c r="B101" s="115"/>
      <c r="C101" s="615"/>
      <c r="D101" s="615"/>
      <c r="E101" s="615"/>
      <c r="F101" s="615"/>
      <c r="G101" s="310" t="s">
        <v>829</v>
      </c>
      <c r="H101" s="310" t="s">
        <v>829</v>
      </c>
      <c r="I101" s="327"/>
      <c r="J101" s="329" t="s">
        <v>84</v>
      </c>
      <c r="K101" s="329" t="s">
        <v>27</v>
      </c>
      <c r="L101" s="310" t="s">
        <v>681</v>
      </c>
      <c r="M101" s="341"/>
      <c r="N101" s="51" t="s">
        <v>24</v>
      </c>
      <c r="O101" s="50">
        <v>1</v>
      </c>
      <c r="P101" s="341"/>
      <c r="Q101" s="341"/>
      <c r="R101" s="326"/>
      <c r="S101" s="326"/>
      <c r="T101" s="326"/>
      <c r="U101" s="326"/>
      <c r="V101" s="324" t="s">
        <v>24</v>
      </c>
      <c r="W101" s="326"/>
      <c r="X101" s="326"/>
      <c r="Y101" s="326"/>
      <c r="Z101" s="326"/>
      <c r="AA101" s="316" t="s">
        <v>515</v>
      </c>
      <c r="AB101" s="329"/>
      <c r="AC101" s="329"/>
      <c r="AD101" s="329"/>
      <c r="AE101" s="329"/>
      <c r="AF101" s="329"/>
      <c r="AG101" s="329"/>
      <c r="AH101" s="329"/>
      <c r="AI101" s="329"/>
      <c r="AJ101" s="329"/>
      <c r="AK101" s="329"/>
      <c r="AL101" s="329"/>
      <c r="AM101" s="329"/>
      <c r="AN101" s="329"/>
      <c r="AO101" s="329"/>
      <c r="AP101" s="329"/>
      <c r="AQ101" s="329"/>
      <c r="AR101" s="329"/>
      <c r="AS101" s="329"/>
      <c r="AT101" s="329"/>
      <c r="AU101" s="329"/>
      <c r="AV101" s="329"/>
      <c r="AW101" s="329"/>
      <c r="AX101" s="329"/>
      <c r="AY101" s="39"/>
      <c r="AZ101" s="39"/>
      <c r="BA101" s="39"/>
      <c r="BB101" s="39"/>
      <c r="BC101" s="329"/>
      <c r="BD101" s="329"/>
      <c r="BE101" s="329"/>
      <c r="BF101" s="329"/>
      <c r="BG101" s="329"/>
      <c r="BH101" s="329"/>
      <c r="BI101" s="329"/>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c r="CR101" s="45"/>
      <c r="CS101" s="45"/>
      <c r="CT101" s="45"/>
      <c r="CU101" s="45"/>
      <c r="CV101" s="45"/>
      <c r="CW101" s="45"/>
      <c r="CX101" s="45"/>
      <c r="CY101" s="43"/>
      <c r="CZ101" s="42"/>
      <c r="DA101" s="43"/>
      <c r="DB101" s="42"/>
      <c r="DC101" s="43"/>
      <c r="DD101" s="42"/>
      <c r="DE101" s="43"/>
      <c r="DF101" s="42"/>
      <c r="DG101" s="52"/>
      <c r="DH101" s="43"/>
      <c r="DI101" s="39"/>
    </row>
    <row r="102" spans="1:113" s="38" customFormat="1" ht="30.75" hidden="1" customHeight="1" x14ac:dyDescent="0.25">
      <c r="A102" s="670"/>
      <c r="B102" s="115"/>
      <c r="C102" s="616"/>
      <c r="D102" s="616"/>
      <c r="E102" s="616"/>
      <c r="F102" s="616"/>
      <c r="G102" s="310" t="s">
        <v>828</v>
      </c>
      <c r="H102" s="310" t="s">
        <v>828</v>
      </c>
      <c r="I102" s="327"/>
      <c r="J102" s="329" t="s">
        <v>57</v>
      </c>
      <c r="K102" s="329" t="s">
        <v>27</v>
      </c>
      <c r="L102" s="310" t="s">
        <v>681</v>
      </c>
      <c r="M102" s="341"/>
      <c r="N102" s="51" t="s">
        <v>24</v>
      </c>
      <c r="O102" s="50">
        <v>1</v>
      </c>
      <c r="P102" s="341"/>
      <c r="Q102" s="341"/>
      <c r="R102" s="326"/>
      <c r="S102" s="326"/>
      <c r="T102" s="326"/>
      <c r="U102" s="326"/>
      <c r="V102" s="326"/>
      <c r="W102" s="326" t="s">
        <v>24</v>
      </c>
      <c r="X102" s="326"/>
      <c r="Y102" s="326"/>
      <c r="Z102" s="326"/>
      <c r="AA102" s="316" t="s">
        <v>515</v>
      </c>
      <c r="AB102" s="329"/>
      <c r="AC102" s="329"/>
      <c r="AD102" s="329"/>
      <c r="AE102" s="329"/>
      <c r="AF102" s="329"/>
      <c r="AG102" s="329"/>
      <c r="AH102" s="329"/>
      <c r="AI102" s="329"/>
      <c r="AJ102" s="329"/>
      <c r="AK102" s="329"/>
      <c r="AL102" s="329"/>
      <c r="AM102" s="329"/>
      <c r="AN102" s="329"/>
      <c r="AO102" s="329"/>
      <c r="AP102" s="329"/>
      <c r="AQ102" s="329"/>
      <c r="AR102" s="329"/>
      <c r="AS102" s="329"/>
      <c r="AT102" s="329"/>
      <c r="AU102" s="329"/>
      <c r="AV102" s="329"/>
      <c r="AW102" s="329"/>
      <c r="AX102" s="329"/>
      <c r="AY102" s="39"/>
      <c r="AZ102" s="39"/>
      <c r="BA102" s="39"/>
      <c r="BB102" s="39"/>
      <c r="BC102" s="329"/>
      <c r="BD102" s="329"/>
      <c r="BE102" s="329"/>
      <c r="BF102" s="329"/>
      <c r="BG102" s="329"/>
      <c r="BH102" s="329"/>
      <c r="BI102" s="329"/>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3"/>
      <c r="CZ102" s="42"/>
      <c r="DA102" s="43"/>
      <c r="DB102" s="42"/>
      <c r="DC102" s="43"/>
      <c r="DD102" s="42"/>
      <c r="DE102" s="43"/>
      <c r="DF102" s="42"/>
      <c r="DG102" s="52"/>
      <c r="DH102" s="43"/>
      <c r="DI102" s="39"/>
    </row>
    <row r="103" spans="1:113" s="38" customFormat="1" ht="51" customHeight="1" x14ac:dyDescent="0.25">
      <c r="A103" s="267">
        <v>12</v>
      </c>
      <c r="B103" s="115"/>
      <c r="C103" s="375" t="s">
        <v>827</v>
      </c>
      <c r="D103" s="449" t="s">
        <v>54</v>
      </c>
      <c r="E103" s="308" t="s">
        <v>827</v>
      </c>
      <c r="F103" s="449" t="s">
        <v>54</v>
      </c>
      <c r="G103" s="310" t="s">
        <v>826</v>
      </c>
      <c r="H103" s="448" t="s">
        <v>1147</v>
      </c>
      <c r="I103" s="528" t="s">
        <v>1123</v>
      </c>
      <c r="J103" s="259" t="s">
        <v>33</v>
      </c>
      <c r="K103" s="580" t="s">
        <v>27</v>
      </c>
      <c r="L103" s="405" t="s">
        <v>681</v>
      </c>
      <c r="M103" s="341"/>
      <c r="N103" s="51" t="s">
        <v>24</v>
      </c>
      <c r="O103" s="50">
        <v>1</v>
      </c>
      <c r="P103" s="341"/>
      <c r="Q103" s="341"/>
      <c r="R103" s="326"/>
      <c r="S103" s="326"/>
      <c r="T103" s="326" t="s">
        <v>24</v>
      </c>
      <c r="U103" s="326"/>
      <c r="V103" s="326"/>
      <c r="W103" s="326"/>
      <c r="X103" s="326"/>
      <c r="Y103" s="326"/>
      <c r="Z103" s="326"/>
      <c r="AA103" s="316" t="s">
        <v>515</v>
      </c>
      <c r="AB103" s="329"/>
      <c r="AC103" s="329"/>
      <c r="AD103" s="329"/>
      <c r="AE103" s="329"/>
      <c r="AF103" s="329"/>
      <c r="AG103" s="329"/>
      <c r="AH103" s="329"/>
      <c r="AI103" s="329"/>
      <c r="AJ103" s="329"/>
      <c r="AK103" s="329"/>
      <c r="AL103" s="329"/>
      <c r="AM103" s="329"/>
      <c r="AN103" s="329"/>
      <c r="AO103" s="329"/>
      <c r="AP103" s="329"/>
      <c r="AQ103" s="329"/>
      <c r="AR103" s="329"/>
      <c r="AS103" s="329"/>
      <c r="AT103" s="329"/>
      <c r="AU103" s="329"/>
      <c r="AV103" s="329"/>
      <c r="AW103" s="329"/>
      <c r="AX103" s="329"/>
      <c r="AY103" s="580"/>
      <c r="AZ103" s="47" t="s">
        <v>330</v>
      </c>
      <c r="BA103" s="47" t="s">
        <v>144</v>
      </c>
      <c r="BB103" s="47" t="s">
        <v>144</v>
      </c>
      <c r="BC103" s="329"/>
      <c r="BD103" s="329"/>
      <c r="BE103" s="329"/>
      <c r="BF103" s="329"/>
      <c r="BG103" s="329"/>
      <c r="BH103" s="329"/>
      <c r="BI103" s="329"/>
      <c r="BJ103" s="45"/>
      <c r="BK103" s="45"/>
      <c r="BL103" s="45"/>
      <c r="BM103" s="45"/>
      <c r="BN103" s="45"/>
      <c r="BO103" s="45"/>
      <c r="BP103" s="45"/>
      <c r="BQ103" s="45"/>
      <c r="BR103" s="45"/>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c r="CR103" s="45"/>
      <c r="CS103" s="45"/>
      <c r="CT103" s="45"/>
      <c r="CU103" s="45"/>
      <c r="CV103" s="45"/>
      <c r="CW103" s="45"/>
      <c r="CX103" s="45"/>
      <c r="CY103" s="43"/>
      <c r="CZ103" s="42"/>
      <c r="DA103" s="43"/>
      <c r="DB103" s="42"/>
      <c r="DC103" s="43"/>
      <c r="DD103" s="42"/>
      <c r="DE103" s="43"/>
      <c r="DF103" s="42"/>
      <c r="DG103" s="52"/>
      <c r="DH103" s="43"/>
      <c r="DI103" s="47"/>
    </row>
    <row r="104" spans="1:113" s="38" customFormat="1" ht="61.5" hidden="1" customHeight="1" x14ac:dyDescent="0.25">
      <c r="A104" s="283">
        <v>51</v>
      </c>
      <c r="B104" s="115"/>
      <c r="C104" s="309" t="s">
        <v>825</v>
      </c>
      <c r="D104" s="309" t="s">
        <v>54</v>
      </c>
      <c r="E104" s="190" t="s">
        <v>824</v>
      </c>
      <c r="F104" s="310"/>
      <c r="G104" s="310" t="s">
        <v>824</v>
      </c>
      <c r="H104" s="310" t="s">
        <v>824</v>
      </c>
      <c r="I104" s="327"/>
      <c r="J104" s="329" t="s">
        <v>41</v>
      </c>
      <c r="K104" s="329" t="s">
        <v>27</v>
      </c>
      <c r="L104" s="310" t="s">
        <v>681</v>
      </c>
      <c r="M104" s="341"/>
      <c r="N104" s="51" t="s">
        <v>24</v>
      </c>
      <c r="O104" s="50">
        <v>1</v>
      </c>
      <c r="P104" s="341"/>
      <c r="Q104" s="341"/>
      <c r="R104" s="326"/>
      <c r="S104" s="326"/>
      <c r="T104" s="326"/>
      <c r="U104" s="326"/>
      <c r="V104" s="326"/>
      <c r="W104" s="326"/>
      <c r="X104" s="326"/>
      <c r="Y104" s="326" t="s">
        <v>24</v>
      </c>
      <c r="Z104" s="326"/>
      <c r="AA104" s="316" t="s">
        <v>515</v>
      </c>
      <c r="AB104" s="329"/>
      <c r="AC104" s="329"/>
      <c r="AD104" s="329"/>
      <c r="AE104" s="329"/>
      <c r="AF104" s="329"/>
      <c r="AG104" s="329"/>
      <c r="AH104" s="329"/>
      <c r="AI104" s="329"/>
      <c r="AJ104" s="329"/>
      <c r="AK104" s="329"/>
      <c r="AL104" s="329"/>
      <c r="AM104" s="329"/>
      <c r="AN104" s="329"/>
      <c r="AO104" s="329"/>
      <c r="AP104" s="329"/>
      <c r="AQ104" s="329"/>
      <c r="AR104" s="329"/>
      <c r="AS104" s="329"/>
      <c r="AT104" s="329"/>
      <c r="AU104" s="329"/>
      <c r="AV104" s="329"/>
      <c r="AW104" s="329"/>
      <c r="AX104" s="329"/>
      <c r="AY104" s="39"/>
      <c r="AZ104" s="39"/>
      <c r="BA104" s="39"/>
      <c r="BB104" s="39"/>
      <c r="BC104" s="329"/>
      <c r="BD104" s="329"/>
      <c r="BE104" s="329"/>
      <c r="BF104" s="329"/>
      <c r="BG104" s="329"/>
      <c r="BH104" s="329"/>
      <c r="BI104" s="329"/>
      <c r="BJ104" s="45"/>
      <c r="BK104" s="45"/>
      <c r="BL104" s="45"/>
      <c r="BM104" s="45"/>
      <c r="BN104" s="45"/>
      <c r="BO104" s="45"/>
      <c r="BP104" s="45"/>
      <c r="BQ104" s="45"/>
      <c r="BR104" s="45"/>
      <c r="BS104" s="45"/>
      <c r="BT104" s="45"/>
      <c r="BU104" s="45"/>
      <c r="BV104" s="45"/>
      <c r="BW104" s="45"/>
      <c r="BX104" s="45"/>
      <c r="BY104" s="45"/>
      <c r="BZ104" s="45"/>
      <c r="CA104" s="45"/>
      <c r="CB104" s="45"/>
      <c r="CC104" s="45"/>
      <c r="CD104" s="45"/>
      <c r="CE104" s="45"/>
      <c r="CF104" s="45"/>
      <c r="CG104" s="45"/>
      <c r="CH104" s="45"/>
      <c r="CI104" s="45"/>
      <c r="CJ104" s="45"/>
      <c r="CK104" s="45"/>
      <c r="CL104" s="45"/>
      <c r="CM104" s="45"/>
      <c r="CN104" s="45"/>
      <c r="CO104" s="45"/>
      <c r="CP104" s="45"/>
      <c r="CQ104" s="45"/>
      <c r="CR104" s="45"/>
      <c r="CS104" s="45"/>
      <c r="CT104" s="45"/>
      <c r="CU104" s="45"/>
      <c r="CV104" s="45"/>
      <c r="CW104" s="45"/>
      <c r="CX104" s="45"/>
      <c r="CY104" s="43"/>
      <c r="CZ104" s="42"/>
      <c r="DA104" s="43"/>
      <c r="DB104" s="42"/>
      <c r="DC104" s="43"/>
      <c r="DD104" s="42"/>
      <c r="DE104" s="43"/>
      <c r="DF104" s="42"/>
      <c r="DG104" s="52"/>
      <c r="DH104" s="43"/>
      <c r="DI104" s="39"/>
    </row>
    <row r="105" spans="1:113" s="38" customFormat="1" ht="45.75" hidden="1" customHeight="1" x14ac:dyDescent="0.25">
      <c r="A105" s="672">
        <v>52</v>
      </c>
      <c r="B105" s="115"/>
      <c r="C105" s="614" t="s">
        <v>823</v>
      </c>
      <c r="D105" s="614" t="s">
        <v>34</v>
      </c>
      <c r="E105" s="614" t="s">
        <v>822</v>
      </c>
      <c r="F105" s="310" t="s">
        <v>34</v>
      </c>
      <c r="G105" s="310" t="s">
        <v>822</v>
      </c>
      <c r="H105" s="310" t="s">
        <v>821</v>
      </c>
      <c r="I105" s="327"/>
      <c r="J105" s="329" t="s">
        <v>66</v>
      </c>
      <c r="K105" s="329" t="s">
        <v>27</v>
      </c>
      <c r="L105" s="310" t="s">
        <v>681</v>
      </c>
      <c r="M105" s="341"/>
      <c r="N105" s="51" t="s">
        <v>24</v>
      </c>
      <c r="O105" s="50">
        <v>1</v>
      </c>
      <c r="P105" s="341"/>
      <c r="Q105" s="341"/>
      <c r="R105" s="326"/>
      <c r="S105" s="326"/>
      <c r="T105" s="326"/>
      <c r="U105" s="326" t="s">
        <v>24</v>
      </c>
      <c r="V105" s="326"/>
      <c r="W105" s="326"/>
      <c r="X105" s="326"/>
      <c r="Y105" s="326"/>
      <c r="Z105" s="326"/>
      <c r="AA105" s="316" t="s">
        <v>515</v>
      </c>
      <c r="AB105" s="329"/>
      <c r="AC105" s="329"/>
      <c r="AD105" s="329"/>
      <c r="AE105" s="329"/>
      <c r="AF105" s="329"/>
      <c r="AG105" s="329"/>
      <c r="AH105" s="329"/>
      <c r="AI105" s="329"/>
      <c r="AJ105" s="329"/>
      <c r="AK105" s="329"/>
      <c r="AL105" s="329"/>
      <c r="AM105" s="329"/>
      <c r="AN105" s="329"/>
      <c r="AO105" s="329"/>
      <c r="AP105" s="329"/>
      <c r="AQ105" s="329"/>
      <c r="AR105" s="329"/>
      <c r="AS105" s="329"/>
      <c r="AT105" s="329"/>
      <c r="AU105" s="329"/>
      <c r="AV105" s="329"/>
      <c r="AW105" s="329"/>
      <c r="AX105" s="329"/>
      <c r="AY105" s="39"/>
      <c r="AZ105" s="39"/>
      <c r="BA105" s="39"/>
      <c r="BB105" s="39"/>
      <c r="BC105" s="329"/>
      <c r="BD105" s="329"/>
      <c r="BE105" s="329"/>
      <c r="BF105" s="329"/>
      <c r="BG105" s="329"/>
      <c r="BH105" s="329"/>
      <c r="BI105" s="329"/>
      <c r="BJ105" s="45"/>
      <c r="BK105" s="45"/>
      <c r="BL105" s="45"/>
      <c r="BM105" s="45"/>
      <c r="BN105" s="45"/>
      <c r="BO105" s="45"/>
      <c r="BP105" s="45"/>
      <c r="BQ105" s="45"/>
      <c r="BR105" s="45"/>
      <c r="BS105" s="45"/>
      <c r="BT105" s="45"/>
      <c r="BU105" s="45"/>
      <c r="BV105" s="45"/>
      <c r="BW105" s="45"/>
      <c r="BX105" s="45"/>
      <c r="BY105" s="45"/>
      <c r="BZ105" s="45"/>
      <c r="CA105" s="45"/>
      <c r="CB105" s="45"/>
      <c r="CC105" s="45"/>
      <c r="CD105" s="45"/>
      <c r="CE105" s="45"/>
      <c r="CF105" s="45"/>
      <c r="CG105" s="45"/>
      <c r="CH105" s="45"/>
      <c r="CI105" s="45"/>
      <c r="CJ105" s="45"/>
      <c r="CK105" s="45"/>
      <c r="CL105" s="45"/>
      <c r="CM105" s="45"/>
      <c r="CN105" s="45"/>
      <c r="CO105" s="45"/>
      <c r="CP105" s="45"/>
      <c r="CQ105" s="45"/>
      <c r="CR105" s="45"/>
      <c r="CS105" s="45"/>
      <c r="CT105" s="45"/>
      <c r="CU105" s="45"/>
      <c r="CV105" s="45"/>
      <c r="CW105" s="45"/>
      <c r="CX105" s="45"/>
      <c r="CY105" s="43"/>
      <c r="CZ105" s="42"/>
      <c r="DA105" s="43"/>
      <c r="DB105" s="42"/>
      <c r="DC105" s="43"/>
      <c r="DD105" s="42"/>
      <c r="DE105" s="43"/>
      <c r="DF105" s="42"/>
      <c r="DG105" s="52"/>
      <c r="DH105" s="43"/>
      <c r="DI105" s="39"/>
    </row>
    <row r="106" spans="1:113" s="38" customFormat="1" ht="67.5" hidden="1" customHeight="1" x14ac:dyDescent="0.25">
      <c r="A106" s="670"/>
      <c r="B106" s="115"/>
      <c r="C106" s="616"/>
      <c r="D106" s="616"/>
      <c r="E106" s="616"/>
      <c r="F106" s="310"/>
      <c r="G106" s="310" t="s">
        <v>820</v>
      </c>
      <c r="H106" s="310" t="s">
        <v>819</v>
      </c>
      <c r="I106" s="327"/>
      <c r="J106" s="329" t="s">
        <v>43</v>
      </c>
      <c r="K106" s="329" t="s">
        <v>27</v>
      </c>
      <c r="L106" s="310" t="s">
        <v>681</v>
      </c>
      <c r="M106" s="341"/>
      <c r="N106" s="51" t="s">
        <v>24</v>
      </c>
      <c r="O106" s="50"/>
      <c r="P106" s="341"/>
      <c r="Q106" s="341"/>
      <c r="R106" s="326"/>
      <c r="S106" s="326" t="s">
        <v>24</v>
      </c>
      <c r="T106" s="326"/>
      <c r="U106" s="326"/>
      <c r="V106" s="326"/>
      <c r="W106" s="326"/>
      <c r="X106" s="326"/>
      <c r="Y106" s="326"/>
      <c r="Z106" s="326"/>
      <c r="AA106" s="316" t="s">
        <v>515</v>
      </c>
      <c r="AB106" s="329"/>
      <c r="AC106" s="329"/>
      <c r="AD106" s="329"/>
      <c r="AE106" s="329"/>
      <c r="AF106" s="329"/>
      <c r="AG106" s="329"/>
      <c r="AH106" s="329"/>
      <c r="AI106" s="329"/>
      <c r="AJ106" s="329"/>
      <c r="AK106" s="329"/>
      <c r="AL106" s="329"/>
      <c r="AM106" s="329"/>
      <c r="AN106" s="329"/>
      <c r="AO106" s="329"/>
      <c r="AP106" s="329"/>
      <c r="AQ106" s="329"/>
      <c r="AR106" s="329"/>
      <c r="AS106" s="329"/>
      <c r="AT106" s="329"/>
      <c r="AU106" s="329"/>
      <c r="AV106" s="329"/>
      <c r="AW106" s="329"/>
      <c r="AX106" s="329"/>
      <c r="AY106" s="39"/>
      <c r="AZ106" s="39"/>
      <c r="BA106" s="39"/>
      <c r="BB106" s="39"/>
      <c r="BC106" s="329"/>
      <c r="BD106" s="329"/>
      <c r="BE106" s="329"/>
      <c r="BF106" s="329"/>
      <c r="BG106" s="329"/>
      <c r="BH106" s="329"/>
      <c r="BI106" s="329"/>
      <c r="BJ106" s="45"/>
      <c r="BK106" s="45"/>
      <c r="BL106" s="45"/>
      <c r="BM106" s="45"/>
      <c r="BN106" s="45"/>
      <c r="BO106" s="45"/>
      <c r="BP106" s="45"/>
      <c r="BQ106" s="45"/>
      <c r="BR106" s="45"/>
      <c r="BS106" s="45"/>
      <c r="BT106" s="45"/>
      <c r="BU106" s="45"/>
      <c r="BV106" s="45"/>
      <c r="BW106" s="45"/>
      <c r="BX106" s="45"/>
      <c r="BY106" s="45"/>
      <c r="BZ106" s="45"/>
      <c r="CA106" s="45"/>
      <c r="CB106" s="45"/>
      <c r="CC106" s="45"/>
      <c r="CD106" s="45"/>
      <c r="CE106" s="45"/>
      <c r="CF106" s="45"/>
      <c r="CG106" s="45"/>
      <c r="CH106" s="45"/>
      <c r="CI106" s="45"/>
      <c r="CJ106" s="45"/>
      <c r="CK106" s="45"/>
      <c r="CL106" s="45"/>
      <c r="CM106" s="45"/>
      <c r="CN106" s="45"/>
      <c r="CO106" s="45"/>
      <c r="CP106" s="45"/>
      <c r="CQ106" s="45"/>
      <c r="CR106" s="45"/>
      <c r="CS106" s="45"/>
      <c r="CT106" s="45"/>
      <c r="CU106" s="45"/>
      <c r="CV106" s="45"/>
      <c r="CW106" s="45"/>
      <c r="CX106" s="45"/>
      <c r="CY106" s="43"/>
      <c r="CZ106" s="42"/>
      <c r="DA106" s="43"/>
      <c r="DB106" s="42"/>
      <c r="DC106" s="43"/>
      <c r="DD106" s="42"/>
      <c r="DE106" s="43"/>
      <c r="DF106" s="42"/>
      <c r="DG106" s="52"/>
      <c r="DH106" s="43"/>
      <c r="DI106" s="39"/>
    </row>
    <row r="107" spans="1:113" s="38" customFormat="1" ht="115.5" customHeight="1" x14ac:dyDescent="0.25">
      <c r="A107" s="265">
        <v>13</v>
      </c>
      <c r="B107" s="115"/>
      <c r="C107" s="317" t="s">
        <v>1192</v>
      </c>
      <c r="D107" s="451"/>
      <c r="E107" s="246" t="s">
        <v>818</v>
      </c>
      <c r="F107" s="445"/>
      <c r="G107" s="310" t="s">
        <v>818</v>
      </c>
      <c r="H107" s="241" t="s">
        <v>1150</v>
      </c>
      <c r="I107" s="528" t="s">
        <v>1123</v>
      </c>
      <c r="J107" s="259" t="s">
        <v>33</v>
      </c>
      <c r="K107" s="580" t="s">
        <v>27</v>
      </c>
      <c r="L107" s="405" t="s">
        <v>681</v>
      </c>
      <c r="M107" s="341"/>
      <c r="N107" s="51" t="s">
        <v>24</v>
      </c>
      <c r="O107" s="50"/>
      <c r="P107" s="341"/>
      <c r="Q107" s="341"/>
      <c r="R107" s="326"/>
      <c r="S107" s="326"/>
      <c r="T107" s="326"/>
      <c r="U107" s="326"/>
      <c r="V107" s="326"/>
      <c r="W107" s="326" t="s">
        <v>24</v>
      </c>
      <c r="X107" s="326"/>
      <c r="Y107" s="326"/>
      <c r="Z107" s="326"/>
      <c r="AA107" s="316" t="s">
        <v>515</v>
      </c>
      <c r="AB107" s="329"/>
      <c r="AC107" s="329"/>
      <c r="AD107" s="329"/>
      <c r="AE107" s="329"/>
      <c r="AF107" s="329"/>
      <c r="AG107" s="329"/>
      <c r="AH107" s="329"/>
      <c r="AI107" s="329"/>
      <c r="AJ107" s="329"/>
      <c r="AK107" s="329"/>
      <c r="AL107" s="329"/>
      <c r="AM107" s="329"/>
      <c r="AN107" s="329"/>
      <c r="AO107" s="329"/>
      <c r="AP107" s="329"/>
      <c r="AQ107" s="329"/>
      <c r="AR107" s="329"/>
      <c r="AS107" s="329"/>
      <c r="AT107" s="329"/>
      <c r="AU107" s="329"/>
      <c r="AV107" s="329"/>
      <c r="AW107" s="329"/>
      <c r="AX107" s="329"/>
      <c r="AY107" s="580"/>
      <c r="AZ107" s="477"/>
      <c r="BA107" s="47" t="s">
        <v>330</v>
      </c>
      <c r="BB107" s="47" t="s">
        <v>330</v>
      </c>
      <c r="BC107" s="329"/>
      <c r="BD107" s="329"/>
      <c r="BE107" s="329"/>
      <c r="BF107" s="329"/>
      <c r="BG107" s="329"/>
      <c r="BH107" s="329"/>
      <c r="BI107" s="329"/>
      <c r="BJ107" s="45"/>
      <c r="BK107" s="45"/>
      <c r="BL107" s="45"/>
      <c r="BM107" s="45"/>
      <c r="BN107" s="45"/>
      <c r="BO107" s="45"/>
      <c r="BP107" s="45"/>
      <c r="BQ107" s="45"/>
      <c r="BR107" s="45"/>
      <c r="BS107" s="45"/>
      <c r="BT107" s="45"/>
      <c r="BU107" s="45"/>
      <c r="BV107" s="45"/>
      <c r="BW107" s="45"/>
      <c r="BX107" s="45"/>
      <c r="BY107" s="45"/>
      <c r="BZ107" s="45"/>
      <c r="CA107" s="45"/>
      <c r="CB107" s="45"/>
      <c r="CC107" s="45"/>
      <c r="CD107" s="45"/>
      <c r="CE107" s="45"/>
      <c r="CF107" s="45"/>
      <c r="CG107" s="45"/>
      <c r="CH107" s="45"/>
      <c r="CI107" s="45"/>
      <c r="CJ107" s="45"/>
      <c r="CK107" s="45"/>
      <c r="CL107" s="45"/>
      <c r="CM107" s="45"/>
      <c r="CN107" s="45"/>
      <c r="CO107" s="45"/>
      <c r="CP107" s="45"/>
      <c r="CQ107" s="45"/>
      <c r="CR107" s="45"/>
      <c r="CS107" s="45"/>
      <c r="CT107" s="45"/>
      <c r="CU107" s="45"/>
      <c r="CV107" s="45"/>
      <c r="CW107" s="45"/>
      <c r="CX107" s="45"/>
      <c r="CY107" s="43"/>
      <c r="CZ107" s="42"/>
      <c r="DA107" s="43"/>
      <c r="DB107" s="42"/>
      <c r="DC107" s="43"/>
      <c r="DD107" s="42"/>
      <c r="DE107" s="43"/>
      <c r="DF107" s="42"/>
      <c r="DG107" s="52"/>
      <c r="DH107" s="43"/>
      <c r="DI107" s="47"/>
    </row>
    <row r="108" spans="1:113" s="38" customFormat="1" ht="18" customHeight="1" x14ac:dyDescent="0.25">
      <c r="A108" s="265"/>
      <c r="B108" s="115"/>
      <c r="C108" s="606" t="s">
        <v>817</v>
      </c>
      <c r="D108" s="821"/>
      <c r="E108" s="608"/>
      <c r="F108" s="821"/>
      <c r="G108" s="607"/>
      <c r="H108" s="613"/>
      <c r="I108" s="528"/>
      <c r="J108" s="262" t="s">
        <v>314</v>
      </c>
      <c r="K108" s="386" t="s">
        <v>314</v>
      </c>
      <c r="L108" s="262" t="s">
        <v>314</v>
      </c>
      <c r="M108" s="387" t="s">
        <v>314</v>
      </c>
      <c r="N108" s="387" t="s">
        <v>314</v>
      </c>
      <c r="O108" s="387" t="s">
        <v>314</v>
      </c>
      <c r="P108" s="387" t="s">
        <v>314</v>
      </c>
      <c r="Q108" s="387" t="s">
        <v>314</v>
      </c>
      <c r="R108" s="387" t="s">
        <v>314</v>
      </c>
      <c r="S108" s="387" t="s">
        <v>314</v>
      </c>
      <c r="T108" s="387" t="s">
        <v>314</v>
      </c>
      <c r="U108" s="387" t="s">
        <v>314</v>
      </c>
      <c r="V108" s="387" t="s">
        <v>314</v>
      </c>
      <c r="W108" s="387" t="s">
        <v>314</v>
      </c>
      <c r="X108" s="387" t="s">
        <v>314</v>
      </c>
      <c r="Y108" s="387" t="s">
        <v>314</v>
      </c>
      <c r="Z108" s="387" t="s">
        <v>314</v>
      </c>
      <c r="AA108" s="387" t="s">
        <v>314</v>
      </c>
      <c r="AB108" s="387" t="s">
        <v>314</v>
      </c>
      <c r="AC108" s="387" t="s">
        <v>314</v>
      </c>
      <c r="AD108" s="387" t="s">
        <v>314</v>
      </c>
      <c r="AE108" s="387" t="s">
        <v>314</v>
      </c>
      <c r="AF108" s="387" t="s">
        <v>314</v>
      </c>
      <c r="AG108" s="387" t="s">
        <v>314</v>
      </c>
      <c r="AH108" s="387" t="s">
        <v>314</v>
      </c>
      <c r="AI108" s="387" t="s">
        <v>314</v>
      </c>
      <c r="AJ108" s="387" t="s">
        <v>314</v>
      </c>
      <c r="AK108" s="387" t="s">
        <v>314</v>
      </c>
      <c r="AL108" s="387" t="s">
        <v>314</v>
      </c>
      <c r="AM108" s="387" t="s">
        <v>314</v>
      </c>
      <c r="AN108" s="387" t="s">
        <v>314</v>
      </c>
      <c r="AO108" s="387" t="s">
        <v>314</v>
      </c>
      <c r="AP108" s="387" t="s">
        <v>314</v>
      </c>
      <c r="AQ108" s="387" t="s">
        <v>314</v>
      </c>
      <c r="AR108" s="387" t="s">
        <v>314</v>
      </c>
      <c r="AS108" s="387" t="s">
        <v>314</v>
      </c>
      <c r="AT108" s="387" t="s">
        <v>314</v>
      </c>
      <c r="AU108" s="387" t="s">
        <v>314</v>
      </c>
      <c r="AV108" s="387" t="s">
        <v>314</v>
      </c>
      <c r="AW108" s="387" t="s">
        <v>314</v>
      </c>
      <c r="AX108" s="387" t="s">
        <v>314</v>
      </c>
      <c r="AY108" s="386" t="s">
        <v>314</v>
      </c>
      <c r="AZ108" s="386"/>
      <c r="BA108" s="262" t="s">
        <v>314</v>
      </c>
      <c r="BB108" s="262"/>
      <c r="BC108" s="387" t="s">
        <v>314</v>
      </c>
      <c r="BD108" s="387" t="s">
        <v>314</v>
      </c>
      <c r="BE108" s="387" t="s">
        <v>314</v>
      </c>
      <c r="BF108" s="387" t="s">
        <v>314</v>
      </c>
      <c r="BG108" s="387" t="s">
        <v>314</v>
      </c>
      <c r="BH108" s="387" t="s">
        <v>314</v>
      </c>
      <c r="BI108" s="387" t="s">
        <v>314</v>
      </c>
      <c r="BJ108" s="387" t="s">
        <v>314</v>
      </c>
      <c r="BK108" s="387" t="s">
        <v>314</v>
      </c>
      <c r="BL108" s="387" t="s">
        <v>314</v>
      </c>
      <c r="BM108" s="387" t="s">
        <v>314</v>
      </c>
      <c r="BN108" s="387" t="s">
        <v>314</v>
      </c>
      <c r="BO108" s="387" t="s">
        <v>314</v>
      </c>
      <c r="BP108" s="387" t="s">
        <v>314</v>
      </c>
      <c r="BQ108" s="387" t="s">
        <v>314</v>
      </c>
      <c r="BR108" s="387" t="s">
        <v>314</v>
      </c>
      <c r="BS108" s="387" t="s">
        <v>314</v>
      </c>
      <c r="BT108" s="387" t="s">
        <v>314</v>
      </c>
      <c r="BU108" s="387" t="s">
        <v>314</v>
      </c>
      <c r="BV108" s="387" t="s">
        <v>314</v>
      </c>
      <c r="BW108" s="387" t="s">
        <v>314</v>
      </c>
      <c r="BX108" s="387" t="s">
        <v>314</v>
      </c>
      <c r="BY108" s="387" t="s">
        <v>314</v>
      </c>
      <c r="BZ108" s="387" t="s">
        <v>314</v>
      </c>
      <c r="CA108" s="387" t="s">
        <v>314</v>
      </c>
      <c r="CB108" s="387" t="s">
        <v>314</v>
      </c>
      <c r="CC108" s="387" t="s">
        <v>314</v>
      </c>
      <c r="CD108" s="387" t="s">
        <v>314</v>
      </c>
      <c r="CE108" s="387" t="s">
        <v>314</v>
      </c>
      <c r="CF108" s="387" t="s">
        <v>314</v>
      </c>
      <c r="CG108" s="387" t="s">
        <v>314</v>
      </c>
      <c r="CH108" s="387" t="s">
        <v>314</v>
      </c>
      <c r="CI108" s="387" t="s">
        <v>314</v>
      </c>
      <c r="CJ108" s="387" t="s">
        <v>314</v>
      </c>
      <c r="CK108" s="387" t="s">
        <v>314</v>
      </c>
      <c r="CL108" s="387" t="s">
        <v>314</v>
      </c>
      <c r="CM108" s="387" t="s">
        <v>314</v>
      </c>
      <c r="CN108" s="387" t="s">
        <v>314</v>
      </c>
      <c r="CO108" s="387" t="s">
        <v>314</v>
      </c>
      <c r="CP108" s="387" t="s">
        <v>314</v>
      </c>
      <c r="CQ108" s="387" t="s">
        <v>314</v>
      </c>
      <c r="CR108" s="387" t="s">
        <v>314</v>
      </c>
      <c r="CS108" s="387" t="s">
        <v>314</v>
      </c>
      <c r="CT108" s="387" t="s">
        <v>314</v>
      </c>
      <c r="CU108" s="387" t="s">
        <v>314</v>
      </c>
      <c r="CV108" s="387" t="s">
        <v>314</v>
      </c>
      <c r="CW108" s="387" t="s">
        <v>314</v>
      </c>
      <c r="CX108" s="387" t="s">
        <v>314</v>
      </c>
      <c r="CY108" s="387" t="s">
        <v>314</v>
      </c>
      <c r="CZ108" s="387" t="s">
        <v>314</v>
      </c>
      <c r="DA108" s="387" t="s">
        <v>314</v>
      </c>
      <c r="DB108" s="387" t="s">
        <v>314</v>
      </c>
      <c r="DC108" s="387" t="s">
        <v>314</v>
      </c>
      <c r="DD108" s="387" t="s">
        <v>314</v>
      </c>
      <c r="DE108" s="387" t="s">
        <v>314</v>
      </c>
      <c r="DF108" s="387" t="s">
        <v>314</v>
      </c>
      <c r="DG108" s="387" t="s">
        <v>314</v>
      </c>
      <c r="DH108" s="387" t="s">
        <v>314</v>
      </c>
      <c r="DI108" s="262" t="s">
        <v>314</v>
      </c>
    </row>
    <row r="109" spans="1:113" s="38" customFormat="1" ht="117.75" hidden="1" customHeight="1" x14ac:dyDescent="0.25">
      <c r="A109" s="283">
        <v>54</v>
      </c>
      <c r="B109" s="115"/>
      <c r="C109" s="309" t="s">
        <v>816</v>
      </c>
      <c r="D109" s="309" t="s">
        <v>35</v>
      </c>
      <c r="E109" s="190" t="s">
        <v>815</v>
      </c>
      <c r="F109" s="310" t="s">
        <v>34</v>
      </c>
      <c r="G109" s="310" t="s">
        <v>815</v>
      </c>
      <c r="H109" s="310" t="s">
        <v>814</v>
      </c>
      <c r="I109" s="327"/>
      <c r="J109" s="329" t="s">
        <v>115</v>
      </c>
      <c r="K109" s="329" t="s">
        <v>27</v>
      </c>
      <c r="L109" s="310" t="s">
        <v>681</v>
      </c>
      <c r="M109" s="341"/>
      <c r="N109" s="51" t="s">
        <v>24</v>
      </c>
      <c r="O109" s="50">
        <v>1</v>
      </c>
      <c r="P109" s="341" t="s">
        <v>24</v>
      </c>
      <c r="Q109" s="341"/>
      <c r="R109" s="326"/>
      <c r="S109" s="326"/>
      <c r="T109" s="326"/>
      <c r="U109" s="326"/>
      <c r="V109" s="326"/>
      <c r="W109" s="326"/>
      <c r="X109" s="326"/>
      <c r="Y109" s="326"/>
      <c r="Z109" s="326"/>
      <c r="AA109" s="47">
        <v>1</v>
      </c>
      <c r="AB109" s="329" t="s">
        <v>330</v>
      </c>
      <c r="AC109" s="329" t="s">
        <v>330</v>
      </c>
      <c r="AD109" s="329" t="s">
        <v>330</v>
      </c>
      <c r="AE109" s="329"/>
      <c r="AF109" s="329"/>
      <c r="AG109" s="329"/>
      <c r="AH109" s="329"/>
      <c r="AI109" s="329"/>
      <c r="AJ109" s="329"/>
      <c r="AK109" s="329"/>
      <c r="AL109" s="329"/>
      <c r="AM109" s="329"/>
      <c r="AN109" s="329"/>
      <c r="AO109" s="329"/>
      <c r="AP109" s="329"/>
      <c r="AQ109" s="329"/>
      <c r="AR109" s="329"/>
      <c r="AS109" s="329"/>
      <c r="AT109" s="329"/>
      <c r="AU109" s="329"/>
      <c r="AV109" s="329"/>
      <c r="AW109" s="329"/>
      <c r="AX109" s="329"/>
      <c r="AY109" s="39"/>
      <c r="AZ109" s="39"/>
      <c r="BA109" s="39"/>
      <c r="BB109" s="39"/>
      <c r="BC109" s="329"/>
      <c r="BD109" s="329"/>
      <c r="BE109" s="329"/>
      <c r="BF109" s="329"/>
      <c r="BG109" s="329"/>
      <c r="BH109" s="329"/>
      <c r="BI109" s="329"/>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3"/>
      <c r="CZ109" s="42"/>
      <c r="DA109" s="43"/>
      <c r="DB109" s="42"/>
      <c r="DC109" s="43"/>
      <c r="DD109" s="42"/>
      <c r="DE109" s="43"/>
      <c r="DF109" s="42"/>
      <c r="DG109" s="52"/>
      <c r="DH109" s="43"/>
      <c r="DI109" s="39"/>
    </row>
    <row r="110" spans="1:113" s="38" customFormat="1" ht="69.75" hidden="1" customHeight="1" x14ac:dyDescent="0.25">
      <c r="A110" s="283">
        <v>55</v>
      </c>
      <c r="B110" s="268"/>
      <c r="C110" s="309" t="s">
        <v>813</v>
      </c>
      <c r="D110" s="309" t="s">
        <v>35</v>
      </c>
      <c r="E110" s="310" t="s">
        <v>812</v>
      </c>
      <c r="F110" s="310" t="s">
        <v>34</v>
      </c>
      <c r="G110" s="310" t="s">
        <v>812</v>
      </c>
      <c r="H110" s="310" t="s">
        <v>812</v>
      </c>
      <c r="I110" s="327"/>
      <c r="J110" s="329" t="s">
        <v>30</v>
      </c>
      <c r="K110" s="329" t="s">
        <v>27</v>
      </c>
      <c r="L110" s="310" t="s">
        <v>681</v>
      </c>
      <c r="M110" s="341" t="s">
        <v>37</v>
      </c>
      <c r="N110" s="51" t="s">
        <v>24</v>
      </c>
      <c r="O110" s="50"/>
      <c r="P110" s="341" t="s">
        <v>24</v>
      </c>
      <c r="Q110" s="341"/>
      <c r="R110" s="341"/>
      <c r="S110" s="341"/>
      <c r="T110" s="341"/>
      <c r="U110" s="341"/>
      <c r="V110" s="341"/>
      <c r="W110" s="341"/>
      <c r="X110" s="341"/>
      <c r="Y110" s="341"/>
      <c r="Z110" s="341"/>
      <c r="AA110" s="47">
        <f>COUNTIF(P110:Z110,"x")</f>
        <v>1</v>
      </c>
      <c r="AB110" s="329"/>
      <c r="AC110" s="341"/>
      <c r="AD110" s="329"/>
      <c r="AE110" s="329" t="s">
        <v>330</v>
      </c>
      <c r="AF110" s="329"/>
      <c r="AG110" s="329"/>
      <c r="AH110" s="329"/>
      <c r="AI110" s="329"/>
      <c r="AJ110" s="329"/>
      <c r="AK110" s="329"/>
      <c r="AL110" s="329"/>
      <c r="AM110" s="329"/>
      <c r="AN110" s="329"/>
      <c r="AO110" s="329"/>
      <c r="AP110" s="329"/>
      <c r="AQ110" s="329"/>
      <c r="AR110" s="329"/>
      <c r="AS110" s="329"/>
      <c r="AT110" s="329"/>
      <c r="AU110" s="329"/>
      <c r="AV110" s="329"/>
      <c r="AW110" s="329"/>
      <c r="AX110" s="329"/>
      <c r="AY110" s="39"/>
      <c r="AZ110" s="39"/>
      <c r="BA110" s="39"/>
      <c r="BB110" s="39"/>
      <c r="BC110" s="329"/>
      <c r="BD110" s="329"/>
      <c r="BE110" s="329"/>
      <c r="BF110" s="329"/>
      <c r="BG110" s="329"/>
      <c r="BH110" s="329"/>
      <c r="BI110" s="329"/>
      <c r="BJ110" s="45">
        <v>2</v>
      </c>
      <c r="BK110" s="45">
        <v>1</v>
      </c>
      <c r="BL110" s="45">
        <v>2</v>
      </c>
      <c r="BM110" s="45">
        <v>2</v>
      </c>
      <c r="BN110" s="45">
        <v>2</v>
      </c>
      <c r="BO110" s="45">
        <v>2</v>
      </c>
      <c r="BP110" s="45">
        <v>2</v>
      </c>
      <c r="BQ110" s="45">
        <v>2</v>
      </c>
      <c r="BR110" s="45">
        <v>2</v>
      </c>
      <c r="BS110" s="45">
        <v>2</v>
      </c>
      <c r="BT110" s="45">
        <v>1</v>
      </c>
      <c r="BU110" s="45">
        <v>2</v>
      </c>
      <c r="BV110" s="45">
        <v>2</v>
      </c>
      <c r="BW110" s="45">
        <v>2</v>
      </c>
      <c r="BX110" s="45">
        <v>2</v>
      </c>
      <c r="BY110" s="45">
        <v>2</v>
      </c>
      <c r="BZ110" s="45">
        <v>1</v>
      </c>
      <c r="CA110" s="45">
        <v>2</v>
      </c>
      <c r="CB110" s="45">
        <v>2</v>
      </c>
      <c r="CC110" s="45">
        <v>2</v>
      </c>
      <c r="CD110" s="45">
        <v>2</v>
      </c>
      <c r="CE110" s="45">
        <v>2</v>
      </c>
      <c r="CF110" s="45">
        <v>1</v>
      </c>
      <c r="CG110" s="45">
        <v>2</v>
      </c>
      <c r="CH110" s="45">
        <v>2</v>
      </c>
      <c r="CI110" s="45">
        <v>2</v>
      </c>
      <c r="CJ110" s="45">
        <v>2</v>
      </c>
      <c r="CK110" s="45">
        <v>2</v>
      </c>
      <c r="CL110" s="45">
        <v>2</v>
      </c>
      <c r="CM110" s="45">
        <v>2</v>
      </c>
      <c r="CN110" s="45">
        <v>1</v>
      </c>
      <c r="CO110" s="45">
        <v>2</v>
      </c>
      <c r="CP110" s="45">
        <v>2</v>
      </c>
      <c r="CQ110" s="45">
        <v>2</v>
      </c>
      <c r="CR110" s="45">
        <v>2</v>
      </c>
      <c r="CS110" s="45">
        <v>2</v>
      </c>
      <c r="CT110" s="45">
        <v>2</v>
      </c>
      <c r="CU110" s="45">
        <v>2</v>
      </c>
      <c r="CV110" s="45">
        <v>2</v>
      </c>
      <c r="CW110" s="45">
        <v>2</v>
      </c>
      <c r="CX110" s="45">
        <v>2</v>
      </c>
      <c r="CY110" s="43">
        <f t="shared" ref="CY110:CY115" si="54">COUNTIF($BI110:$CX110,2)</f>
        <v>36</v>
      </c>
      <c r="CZ110" s="42">
        <f>CY110/COUNTA($BI110:$CX110)</f>
        <v>0.87804878048780488</v>
      </c>
      <c r="DA110" s="43">
        <f>COUNTIF($BI110:$CX110,1)</f>
        <v>5</v>
      </c>
      <c r="DB110" s="42">
        <f>DA110/COUNTA($BI110:$CX110)</f>
        <v>0.12195121951219512</v>
      </c>
      <c r="DC110" s="43">
        <f t="shared" ref="DC110:DC115" si="55">COUNTIF($BI110:$CX110,0)</f>
        <v>0</v>
      </c>
      <c r="DD110" s="42">
        <f t="shared" ref="DD110:DD115" si="56">DC110/COUNTA($BI110:$CX110)</f>
        <v>0</v>
      </c>
      <c r="DE110" s="43">
        <f t="shared" ref="DE110:DE115" si="57">COUNTIF($BI110:$CX110,"KĐG")</f>
        <v>0</v>
      </c>
      <c r="DF110" s="42">
        <f t="shared" ref="DF110:DF115" si="58">DE110/COUNTA($BI110:$CX110)</f>
        <v>0</v>
      </c>
      <c r="DG110" s="52">
        <f t="shared" ref="DG110:DG115" si="59">(((CY110*2)+(DA110*1)+(DC110*0)))/COUNTA($BI110:$CX110)</f>
        <v>1.8780487804878048</v>
      </c>
      <c r="DH110" s="43" t="str">
        <f t="shared" ref="DH110:DH115" si="60">IF(DG110&gt;=1.6,"Đạt mục tiêu",IF(DG110&gt;=1,"Cần cố gắng","Chưa đạt"))</f>
        <v>Đạt mục tiêu</v>
      </c>
      <c r="DI110" s="39"/>
    </row>
    <row r="111" spans="1:113" s="38" customFormat="1" ht="67.5" customHeight="1" x14ac:dyDescent="0.25">
      <c r="A111" s="263">
        <v>14</v>
      </c>
      <c r="B111" s="268"/>
      <c r="C111" s="308" t="s">
        <v>811</v>
      </c>
      <c r="D111" s="449" t="s">
        <v>34</v>
      </c>
      <c r="E111" s="308" t="s">
        <v>810</v>
      </c>
      <c r="F111" s="449" t="s">
        <v>34</v>
      </c>
      <c r="G111" s="310" t="s">
        <v>810</v>
      </c>
      <c r="H111" s="241" t="s">
        <v>1193</v>
      </c>
      <c r="I111" s="528" t="s">
        <v>1123</v>
      </c>
      <c r="J111" s="259" t="s">
        <v>33</v>
      </c>
      <c r="K111" s="580" t="s">
        <v>27</v>
      </c>
      <c r="L111" s="405" t="s">
        <v>681</v>
      </c>
      <c r="M111" s="341"/>
      <c r="N111" s="51"/>
      <c r="O111" s="50">
        <v>1</v>
      </c>
      <c r="P111" s="341"/>
      <c r="Q111" s="341"/>
      <c r="R111" s="341"/>
      <c r="S111" s="341"/>
      <c r="T111" s="341"/>
      <c r="U111" s="341"/>
      <c r="V111" s="341"/>
      <c r="W111" s="341" t="s">
        <v>24</v>
      </c>
      <c r="X111" s="341"/>
      <c r="Y111" s="341"/>
      <c r="Z111" s="341"/>
      <c r="AA111" s="47">
        <f>COUNTIF(P111:Z111,"x")</f>
        <v>1</v>
      </c>
      <c r="AB111" s="329"/>
      <c r="AC111" s="341"/>
      <c r="AD111" s="329"/>
      <c r="AE111" s="329"/>
      <c r="AF111" s="329"/>
      <c r="AG111" s="329"/>
      <c r="AH111" s="329"/>
      <c r="AI111" s="329"/>
      <c r="AJ111" s="329"/>
      <c r="AK111" s="329"/>
      <c r="AL111" s="329"/>
      <c r="AM111" s="329"/>
      <c r="AN111" s="329"/>
      <c r="AO111" s="329"/>
      <c r="AP111" s="329"/>
      <c r="AQ111" s="329"/>
      <c r="AR111" s="329"/>
      <c r="AS111" s="329"/>
      <c r="AT111" s="329"/>
      <c r="AU111" s="329"/>
      <c r="AV111" s="329"/>
      <c r="AW111" s="329"/>
      <c r="AX111" s="329"/>
      <c r="AY111" s="580"/>
      <c r="AZ111" s="47"/>
      <c r="BA111" s="47"/>
      <c r="BB111" s="47" t="s">
        <v>330</v>
      </c>
      <c r="BC111" s="329"/>
      <c r="BD111" s="329"/>
      <c r="BE111" s="329"/>
      <c r="BF111" s="329"/>
      <c r="BG111" s="329"/>
      <c r="BH111" s="329"/>
      <c r="BI111" s="329"/>
      <c r="BJ111" s="45">
        <v>2</v>
      </c>
      <c r="BK111" s="45">
        <v>2</v>
      </c>
      <c r="BL111" s="45">
        <v>2</v>
      </c>
      <c r="BM111" s="45">
        <v>2</v>
      </c>
      <c r="BN111" s="45">
        <v>2</v>
      </c>
      <c r="BO111" s="45">
        <v>2</v>
      </c>
      <c r="BP111" s="45">
        <v>2</v>
      </c>
      <c r="BQ111" s="45">
        <v>2</v>
      </c>
      <c r="BR111" s="45">
        <v>2</v>
      </c>
      <c r="BS111" s="45">
        <v>2</v>
      </c>
      <c r="BT111" s="45">
        <v>2</v>
      </c>
      <c r="BU111" s="45">
        <v>2</v>
      </c>
      <c r="BV111" s="45">
        <v>2</v>
      </c>
      <c r="BW111" s="45">
        <v>2</v>
      </c>
      <c r="BX111" s="45">
        <v>2</v>
      </c>
      <c r="BY111" s="45">
        <v>2</v>
      </c>
      <c r="BZ111" s="45">
        <v>2</v>
      </c>
      <c r="CA111" s="45">
        <v>2</v>
      </c>
      <c r="CB111" s="45">
        <v>2</v>
      </c>
      <c r="CC111" s="45">
        <v>2</v>
      </c>
      <c r="CD111" s="45">
        <v>2</v>
      </c>
      <c r="CE111" s="45">
        <v>2</v>
      </c>
      <c r="CF111" s="45">
        <v>2</v>
      </c>
      <c r="CG111" s="45">
        <v>2</v>
      </c>
      <c r="CH111" s="45">
        <v>2</v>
      </c>
      <c r="CI111" s="45">
        <v>2</v>
      </c>
      <c r="CJ111" s="45">
        <v>2</v>
      </c>
      <c r="CK111" s="45">
        <v>2</v>
      </c>
      <c r="CL111" s="45">
        <v>2</v>
      </c>
      <c r="CM111" s="45">
        <v>2</v>
      </c>
      <c r="CN111" s="45">
        <v>2</v>
      </c>
      <c r="CO111" s="45">
        <v>2</v>
      </c>
      <c r="CP111" s="45">
        <v>2</v>
      </c>
      <c r="CQ111" s="45">
        <v>2</v>
      </c>
      <c r="CR111" s="45">
        <v>2</v>
      </c>
      <c r="CS111" s="45">
        <v>2</v>
      </c>
      <c r="CT111" s="45">
        <v>2</v>
      </c>
      <c r="CU111" s="45"/>
      <c r="CV111" s="45"/>
      <c r="CW111" s="45"/>
      <c r="CX111" s="45">
        <v>2</v>
      </c>
      <c r="CY111" s="43">
        <f t="shared" si="54"/>
        <v>38</v>
      </c>
      <c r="CZ111" s="42">
        <f>CY111/COUNTA($BI111:$CX111)</f>
        <v>1</v>
      </c>
      <c r="DA111" s="43">
        <f>COUNTIF($BI111:$CX111,1)</f>
        <v>0</v>
      </c>
      <c r="DB111" s="42">
        <f>DA111/COUNTA($BI111:$CX111)</f>
        <v>0</v>
      </c>
      <c r="DC111" s="43">
        <f t="shared" si="55"/>
        <v>0</v>
      </c>
      <c r="DD111" s="42">
        <f t="shared" si="56"/>
        <v>0</v>
      </c>
      <c r="DE111" s="43">
        <f t="shared" si="57"/>
        <v>0</v>
      </c>
      <c r="DF111" s="42">
        <f t="shared" si="58"/>
        <v>0</v>
      </c>
      <c r="DG111" s="52">
        <f t="shared" si="59"/>
        <v>2</v>
      </c>
      <c r="DH111" s="43" t="str">
        <f t="shared" si="60"/>
        <v>Đạt mục tiêu</v>
      </c>
      <c r="DI111" s="47"/>
    </row>
    <row r="112" spans="1:113" s="38" customFormat="1" ht="60.75" hidden="1" customHeight="1" x14ac:dyDescent="0.25">
      <c r="A112" s="268">
        <v>58</v>
      </c>
      <c r="B112" s="268"/>
      <c r="C112" s="324" t="s">
        <v>809</v>
      </c>
      <c r="D112" s="324" t="s">
        <v>35</v>
      </c>
      <c r="E112" s="324" t="s">
        <v>808</v>
      </c>
      <c r="F112" s="324" t="s">
        <v>35</v>
      </c>
      <c r="G112" s="324" t="s">
        <v>808</v>
      </c>
      <c r="H112" s="326" t="s">
        <v>807</v>
      </c>
      <c r="I112" s="327">
        <v>1</v>
      </c>
      <c r="J112" s="329" t="s">
        <v>28</v>
      </c>
      <c r="K112" s="329" t="s">
        <v>27</v>
      </c>
      <c r="L112" s="310" t="s">
        <v>681</v>
      </c>
      <c r="M112" s="341" t="s">
        <v>37</v>
      </c>
      <c r="N112" s="51" t="s">
        <v>24</v>
      </c>
      <c r="O112" s="50">
        <v>1</v>
      </c>
      <c r="P112" s="329"/>
      <c r="Q112" s="329"/>
      <c r="R112" s="329"/>
      <c r="S112" s="341"/>
      <c r="T112" s="341"/>
      <c r="U112" s="341"/>
      <c r="V112" s="341"/>
      <c r="W112" s="341"/>
      <c r="X112" s="329"/>
      <c r="Y112" s="329"/>
      <c r="Z112" s="329"/>
      <c r="AA112" s="47">
        <v>1</v>
      </c>
      <c r="AB112" s="329"/>
      <c r="AC112" s="341"/>
      <c r="AD112" s="329"/>
      <c r="AE112" s="329"/>
      <c r="AF112" s="329"/>
      <c r="AG112" s="329"/>
      <c r="AH112" s="329"/>
      <c r="AI112" s="329" t="s">
        <v>46</v>
      </c>
      <c r="AJ112" s="329" t="s">
        <v>144</v>
      </c>
      <c r="AK112" s="329"/>
      <c r="AL112" s="329"/>
      <c r="AM112" s="329"/>
      <c r="AN112" s="329"/>
      <c r="AO112" s="329"/>
      <c r="AP112" s="329"/>
      <c r="AQ112" s="329"/>
      <c r="AR112" s="329"/>
      <c r="AS112" s="329"/>
      <c r="AT112" s="329"/>
      <c r="AU112" s="329"/>
      <c r="AV112" s="329"/>
      <c r="AW112" s="329"/>
      <c r="AX112" s="329"/>
      <c r="AY112" s="39"/>
      <c r="AZ112" s="39"/>
      <c r="BA112" s="39"/>
      <c r="BB112" s="39"/>
      <c r="BC112" s="329"/>
      <c r="BD112" s="329"/>
      <c r="BE112" s="329"/>
      <c r="BF112" s="329"/>
      <c r="BG112" s="329"/>
      <c r="BH112" s="329"/>
      <c r="BI112" s="329"/>
      <c r="BJ112" s="45">
        <v>2</v>
      </c>
      <c r="BK112" s="45">
        <v>1</v>
      </c>
      <c r="BL112" s="45">
        <v>2</v>
      </c>
      <c r="BM112" s="45">
        <v>2</v>
      </c>
      <c r="BN112" s="45">
        <v>1</v>
      </c>
      <c r="BO112" s="45">
        <v>2</v>
      </c>
      <c r="BP112" s="45">
        <v>1</v>
      </c>
      <c r="BQ112" s="45">
        <v>2</v>
      </c>
      <c r="BR112" s="45">
        <v>2</v>
      </c>
      <c r="BS112" s="45">
        <v>2</v>
      </c>
      <c r="BT112" s="45">
        <v>1</v>
      </c>
      <c r="BU112" s="45">
        <v>2</v>
      </c>
      <c r="BV112" s="45">
        <v>2</v>
      </c>
      <c r="BW112" s="45">
        <v>2</v>
      </c>
      <c r="BX112" s="45">
        <v>2</v>
      </c>
      <c r="BY112" s="45">
        <v>1</v>
      </c>
      <c r="BZ112" s="45">
        <v>1</v>
      </c>
      <c r="CA112" s="45">
        <v>2</v>
      </c>
      <c r="CB112" s="45">
        <v>2</v>
      </c>
      <c r="CC112" s="45">
        <v>2</v>
      </c>
      <c r="CD112" s="45">
        <v>2</v>
      </c>
      <c r="CE112" s="45">
        <v>2</v>
      </c>
      <c r="CF112" s="45">
        <v>2</v>
      </c>
      <c r="CG112" s="45">
        <v>1</v>
      </c>
      <c r="CH112" s="45">
        <v>2</v>
      </c>
      <c r="CI112" s="45">
        <v>1</v>
      </c>
      <c r="CJ112" s="45">
        <v>2</v>
      </c>
      <c r="CK112" s="45">
        <v>1</v>
      </c>
      <c r="CL112" s="45">
        <v>2</v>
      </c>
      <c r="CM112" s="45">
        <v>2</v>
      </c>
      <c r="CN112" s="45">
        <v>1</v>
      </c>
      <c r="CO112" s="45">
        <v>2</v>
      </c>
      <c r="CP112" s="45">
        <v>2</v>
      </c>
      <c r="CQ112" s="45">
        <v>2</v>
      </c>
      <c r="CR112" s="45">
        <v>2</v>
      </c>
      <c r="CS112" s="45">
        <v>1</v>
      </c>
      <c r="CT112" s="45">
        <v>2</v>
      </c>
      <c r="CU112" s="45">
        <v>1</v>
      </c>
      <c r="CV112" s="45">
        <v>2</v>
      </c>
      <c r="CW112" s="45">
        <v>2</v>
      </c>
      <c r="CX112" s="45">
        <v>2</v>
      </c>
      <c r="CY112" s="43">
        <f t="shared" si="54"/>
        <v>29</v>
      </c>
      <c r="CZ112" s="42">
        <f>CY112/COUNTA($BI112:$CX112)</f>
        <v>0.70731707317073167</v>
      </c>
      <c r="DA112" s="43">
        <f>COUNTIF($BI112:$CX112,1)</f>
        <v>12</v>
      </c>
      <c r="DB112" s="42">
        <f>DA112/COUNTA($BI112:$CX112)</f>
        <v>0.29268292682926828</v>
      </c>
      <c r="DC112" s="43">
        <f t="shared" si="55"/>
        <v>0</v>
      </c>
      <c r="DD112" s="42">
        <f t="shared" si="56"/>
        <v>0</v>
      </c>
      <c r="DE112" s="43">
        <f t="shared" si="57"/>
        <v>0</v>
      </c>
      <c r="DF112" s="42">
        <f t="shared" si="58"/>
        <v>0</v>
      </c>
      <c r="DG112" s="52">
        <f t="shared" si="59"/>
        <v>1.7073170731707317</v>
      </c>
      <c r="DH112" s="43" t="str">
        <f t="shared" si="60"/>
        <v>Đạt mục tiêu</v>
      </c>
      <c r="DI112" s="39"/>
    </row>
    <row r="113" spans="1:113" s="38" customFormat="1" ht="57" hidden="1" customHeight="1" x14ac:dyDescent="0.25">
      <c r="A113" s="268">
        <v>59</v>
      </c>
      <c r="B113" s="268"/>
      <c r="C113" s="310" t="s">
        <v>806</v>
      </c>
      <c r="D113" s="310" t="s">
        <v>223</v>
      </c>
      <c r="E113" s="310" t="s">
        <v>805</v>
      </c>
      <c r="F113" s="310" t="s">
        <v>223</v>
      </c>
      <c r="G113" s="310" t="s">
        <v>805</v>
      </c>
      <c r="H113" s="310" t="s">
        <v>804</v>
      </c>
      <c r="I113" s="327"/>
      <c r="J113" s="329" t="s">
        <v>30</v>
      </c>
      <c r="K113" s="329" t="s">
        <v>27</v>
      </c>
      <c r="L113" s="310" t="s">
        <v>681</v>
      </c>
      <c r="M113" s="341" t="s">
        <v>37</v>
      </c>
      <c r="N113" s="51" t="s">
        <v>24</v>
      </c>
      <c r="O113" s="50">
        <v>1</v>
      </c>
      <c r="P113" s="329"/>
      <c r="Q113" s="329" t="s">
        <v>24</v>
      </c>
      <c r="R113" s="329"/>
      <c r="S113" s="341"/>
      <c r="T113" s="341"/>
      <c r="U113" s="341"/>
      <c r="V113" s="341"/>
      <c r="W113" s="341"/>
      <c r="X113" s="329"/>
      <c r="Y113" s="329"/>
      <c r="Z113" s="329"/>
      <c r="AA113" s="47">
        <f>COUNTIF(P113:Z113,"x")</f>
        <v>1</v>
      </c>
      <c r="AB113" s="329"/>
      <c r="AC113" s="341"/>
      <c r="AD113" s="329"/>
      <c r="AE113" s="329" t="s">
        <v>144</v>
      </c>
      <c r="AF113" s="329" t="s">
        <v>144</v>
      </c>
      <c r="AG113" s="329"/>
      <c r="AH113" s="329"/>
      <c r="AI113" s="329"/>
      <c r="AJ113" s="329"/>
      <c r="AK113" s="329" t="s">
        <v>144</v>
      </c>
      <c r="AL113" s="329"/>
      <c r="AM113" s="329" t="s">
        <v>144</v>
      </c>
      <c r="AN113" s="329"/>
      <c r="AO113" s="329"/>
      <c r="AP113" s="329"/>
      <c r="AQ113" s="329"/>
      <c r="AR113" s="329"/>
      <c r="AS113" s="329"/>
      <c r="AT113" s="329"/>
      <c r="AU113" s="329" t="s">
        <v>330</v>
      </c>
      <c r="AV113" s="329"/>
      <c r="AW113" s="329"/>
      <c r="AX113" s="329"/>
      <c r="AY113" s="39"/>
      <c r="AZ113" s="39"/>
      <c r="BA113" s="39"/>
      <c r="BB113" s="39"/>
      <c r="BC113" s="329"/>
      <c r="BD113" s="329"/>
      <c r="BE113" s="329"/>
      <c r="BF113" s="329"/>
      <c r="BG113" s="329"/>
      <c r="BH113" s="329"/>
      <c r="BI113" s="329"/>
      <c r="BJ113" s="45">
        <v>2</v>
      </c>
      <c r="BK113" s="45">
        <v>1</v>
      </c>
      <c r="BL113" s="45">
        <v>2</v>
      </c>
      <c r="BM113" s="45">
        <v>2</v>
      </c>
      <c r="BN113" s="45">
        <v>2</v>
      </c>
      <c r="BO113" s="45">
        <v>2</v>
      </c>
      <c r="BP113" s="45">
        <v>2</v>
      </c>
      <c r="BQ113" s="45">
        <v>2</v>
      </c>
      <c r="BR113" s="45">
        <v>2</v>
      </c>
      <c r="BS113" s="45">
        <v>2</v>
      </c>
      <c r="BT113" s="45">
        <v>1</v>
      </c>
      <c r="BU113" s="45">
        <v>2</v>
      </c>
      <c r="BV113" s="45">
        <v>2</v>
      </c>
      <c r="BW113" s="45">
        <v>2</v>
      </c>
      <c r="BX113" s="45">
        <v>2</v>
      </c>
      <c r="BY113" s="45">
        <v>2</v>
      </c>
      <c r="BZ113" s="45">
        <v>1</v>
      </c>
      <c r="CA113" s="45">
        <v>2</v>
      </c>
      <c r="CB113" s="45">
        <v>2</v>
      </c>
      <c r="CC113" s="45">
        <v>2</v>
      </c>
      <c r="CD113" s="45">
        <v>2</v>
      </c>
      <c r="CE113" s="45">
        <v>2</v>
      </c>
      <c r="CF113" s="45">
        <v>2</v>
      </c>
      <c r="CG113" s="45">
        <v>2</v>
      </c>
      <c r="CH113" s="45">
        <v>2</v>
      </c>
      <c r="CI113" s="45">
        <v>2</v>
      </c>
      <c r="CJ113" s="45">
        <v>2</v>
      </c>
      <c r="CK113" s="45">
        <v>2</v>
      </c>
      <c r="CL113" s="45">
        <v>2</v>
      </c>
      <c r="CM113" s="45">
        <v>2</v>
      </c>
      <c r="CN113" s="45">
        <v>1</v>
      </c>
      <c r="CO113" s="45">
        <v>2</v>
      </c>
      <c r="CP113" s="45">
        <v>2</v>
      </c>
      <c r="CQ113" s="45">
        <v>2</v>
      </c>
      <c r="CR113" s="45">
        <v>2</v>
      </c>
      <c r="CS113" s="45">
        <v>2</v>
      </c>
      <c r="CT113" s="45">
        <v>2</v>
      </c>
      <c r="CU113" s="45">
        <v>1</v>
      </c>
      <c r="CV113" s="45">
        <v>2</v>
      </c>
      <c r="CW113" s="45">
        <v>2</v>
      </c>
      <c r="CX113" s="45">
        <v>2</v>
      </c>
      <c r="CY113" s="43">
        <f t="shared" si="54"/>
        <v>36</v>
      </c>
      <c r="CZ113" s="42">
        <f>CY113/COUNTA($BI113:$CX113)</f>
        <v>0.87804878048780488</v>
      </c>
      <c r="DA113" s="43">
        <f>COUNTIF($BI113:$CX113,1)</f>
        <v>5</v>
      </c>
      <c r="DB113" s="42">
        <f>DA113/COUNTA($BI113:$CX113)</f>
        <v>0.12195121951219512</v>
      </c>
      <c r="DC113" s="43">
        <f t="shared" si="55"/>
        <v>0</v>
      </c>
      <c r="DD113" s="42">
        <f t="shared" si="56"/>
        <v>0</v>
      </c>
      <c r="DE113" s="43">
        <f t="shared" si="57"/>
        <v>0</v>
      </c>
      <c r="DF113" s="42">
        <f t="shared" si="58"/>
        <v>0</v>
      </c>
      <c r="DG113" s="52">
        <f t="shared" si="59"/>
        <v>1.8780487804878048</v>
      </c>
      <c r="DH113" s="43" t="str">
        <f t="shared" si="60"/>
        <v>Đạt mục tiêu</v>
      </c>
      <c r="DI113" s="39"/>
    </row>
    <row r="114" spans="1:113" s="38" customFormat="1" ht="64.5" hidden="1" customHeight="1" x14ac:dyDescent="0.25">
      <c r="A114" s="268">
        <v>60</v>
      </c>
      <c r="B114" s="268"/>
      <c r="C114" s="324" t="s">
        <v>803</v>
      </c>
      <c r="D114" s="324" t="s">
        <v>35</v>
      </c>
      <c r="E114" s="324" t="s">
        <v>802</v>
      </c>
      <c r="F114" s="324" t="s">
        <v>34</v>
      </c>
      <c r="G114" s="324" t="s">
        <v>802</v>
      </c>
      <c r="H114" s="324" t="s">
        <v>802</v>
      </c>
      <c r="I114" s="327"/>
      <c r="J114" s="341" t="s">
        <v>41</v>
      </c>
      <c r="K114" s="329" t="s">
        <v>27</v>
      </c>
      <c r="L114" s="310" t="s">
        <v>681</v>
      </c>
      <c r="M114" s="341" t="s">
        <v>37</v>
      </c>
      <c r="N114" s="51" t="s">
        <v>24</v>
      </c>
      <c r="O114" s="50">
        <v>1</v>
      </c>
      <c r="P114" s="329"/>
      <c r="Q114" s="329"/>
      <c r="R114" s="329"/>
      <c r="S114" s="341"/>
      <c r="T114" s="341"/>
      <c r="U114" s="341"/>
      <c r="V114" s="341"/>
      <c r="W114" s="341"/>
      <c r="X114" s="329"/>
      <c r="Y114" s="329" t="s">
        <v>24</v>
      </c>
      <c r="Z114" s="329"/>
      <c r="AA114" s="47">
        <f>COUNTIF(P114:Z114,"x")</f>
        <v>1</v>
      </c>
      <c r="AB114" s="329"/>
      <c r="AC114" s="341" t="s">
        <v>330</v>
      </c>
      <c r="AD114" s="329" t="s">
        <v>330</v>
      </c>
      <c r="AE114" s="329"/>
      <c r="AF114" s="329"/>
      <c r="AG114" s="329"/>
      <c r="AH114" s="329"/>
      <c r="AI114" s="329"/>
      <c r="AJ114" s="329"/>
      <c r="AK114" s="329"/>
      <c r="AL114" s="329"/>
      <c r="AM114" s="329"/>
      <c r="AN114" s="329"/>
      <c r="AO114" s="329"/>
      <c r="AP114" s="329"/>
      <c r="AQ114" s="329"/>
      <c r="AR114" s="329"/>
      <c r="AS114" s="329"/>
      <c r="AT114" s="329"/>
      <c r="AU114" s="329" t="s">
        <v>330</v>
      </c>
      <c r="AV114" s="329" t="s">
        <v>330</v>
      </c>
      <c r="AW114" s="329"/>
      <c r="AX114" s="329" t="s">
        <v>32</v>
      </c>
      <c r="AY114" s="39"/>
      <c r="AZ114" s="39"/>
      <c r="BA114" s="39"/>
      <c r="BB114" s="39"/>
      <c r="BC114" s="329"/>
      <c r="BD114" s="329"/>
      <c r="BE114" s="329"/>
      <c r="BF114" s="329"/>
      <c r="BG114" s="329"/>
      <c r="BH114" s="329"/>
      <c r="BI114" s="329"/>
      <c r="BJ114" s="45">
        <v>2</v>
      </c>
      <c r="BK114" s="45">
        <v>2</v>
      </c>
      <c r="BL114" s="45">
        <v>2</v>
      </c>
      <c r="BM114" s="45">
        <v>2</v>
      </c>
      <c r="BN114" s="45">
        <v>2</v>
      </c>
      <c r="BO114" s="45">
        <v>2</v>
      </c>
      <c r="BP114" s="45">
        <v>2</v>
      </c>
      <c r="BQ114" s="45">
        <v>2</v>
      </c>
      <c r="BR114" s="45">
        <v>2</v>
      </c>
      <c r="BS114" s="45">
        <v>2</v>
      </c>
      <c r="BT114" s="45">
        <v>2</v>
      </c>
      <c r="BU114" s="45">
        <v>2</v>
      </c>
      <c r="BV114" s="45">
        <v>2</v>
      </c>
      <c r="BW114" s="45">
        <v>2</v>
      </c>
      <c r="BX114" s="45">
        <v>2</v>
      </c>
      <c r="BY114" s="45">
        <v>2</v>
      </c>
      <c r="BZ114" s="45">
        <v>2</v>
      </c>
      <c r="CA114" s="45">
        <v>2</v>
      </c>
      <c r="CB114" s="45">
        <v>2</v>
      </c>
      <c r="CC114" s="45">
        <v>2</v>
      </c>
      <c r="CD114" s="45">
        <v>2</v>
      </c>
      <c r="CE114" s="45">
        <v>2</v>
      </c>
      <c r="CF114" s="45">
        <v>2</v>
      </c>
      <c r="CG114" s="45">
        <v>2</v>
      </c>
      <c r="CH114" s="45">
        <v>2</v>
      </c>
      <c r="CI114" s="45">
        <v>2</v>
      </c>
      <c r="CJ114" s="45">
        <v>2</v>
      </c>
      <c r="CK114" s="45">
        <v>2</v>
      </c>
      <c r="CL114" s="45">
        <v>2</v>
      </c>
      <c r="CM114" s="45">
        <v>2</v>
      </c>
      <c r="CN114" s="45">
        <v>2</v>
      </c>
      <c r="CO114" s="45">
        <v>2</v>
      </c>
      <c r="CP114" s="45">
        <v>2</v>
      </c>
      <c r="CQ114" s="45">
        <v>2</v>
      </c>
      <c r="CR114" s="45">
        <v>2</v>
      </c>
      <c r="CS114" s="45">
        <v>2</v>
      </c>
      <c r="CT114" s="45">
        <v>2</v>
      </c>
      <c r="CU114" s="45"/>
      <c r="CV114" s="45"/>
      <c r="CW114" s="45"/>
      <c r="CX114" s="45">
        <v>2</v>
      </c>
      <c r="CY114" s="40">
        <f t="shared" si="54"/>
        <v>38</v>
      </c>
      <c r="CZ114" s="44">
        <f>CY114/COUNTA($BJ114:$CX114)</f>
        <v>1</v>
      </c>
      <c r="DA114" s="40">
        <f>COUNTIF($BJ114:$CX114,1)</f>
        <v>0</v>
      </c>
      <c r="DB114" s="44">
        <f>DA114/COUNTA($BJ114:$CX114)</f>
        <v>0</v>
      </c>
      <c r="DC114" s="40">
        <f t="shared" si="55"/>
        <v>0</v>
      </c>
      <c r="DD114" s="44">
        <f t="shared" si="56"/>
        <v>0</v>
      </c>
      <c r="DE114" s="43">
        <f t="shared" si="57"/>
        <v>0</v>
      </c>
      <c r="DF114" s="42">
        <f t="shared" si="58"/>
        <v>0</v>
      </c>
      <c r="DG114" s="41">
        <f t="shared" si="59"/>
        <v>2</v>
      </c>
      <c r="DH114" s="40" t="str">
        <f t="shared" si="60"/>
        <v>Đạt mục tiêu</v>
      </c>
      <c r="DI114" s="39"/>
    </row>
    <row r="115" spans="1:113" s="38" customFormat="1" ht="65.25" customHeight="1" x14ac:dyDescent="0.25">
      <c r="A115" s="267">
        <v>15</v>
      </c>
      <c r="B115" s="268"/>
      <c r="C115" s="317" t="s">
        <v>801</v>
      </c>
      <c r="D115" s="445" t="s">
        <v>35</v>
      </c>
      <c r="E115" s="317" t="s">
        <v>1194</v>
      </c>
      <c r="F115" s="450" t="s">
        <v>34</v>
      </c>
      <c r="G115" s="324" t="s">
        <v>800</v>
      </c>
      <c r="H115" s="448" t="s">
        <v>1195</v>
      </c>
      <c r="I115" s="528" t="s">
        <v>1123</v>
      </c>
      <c r="J115" s="392" t="s">
        <v>33</v>
      </c>
      <c r="K115" s="580" t="s">
        <v>27</v>
      </c>
      <c r="L115" s="405" t="s">
        <v>681</v>
      </c>
      <c r="M115" s="341" t="s">
        <v>37</v>
      </c>
      <c r="N115" s="51" t="s">
        <v>24</v>
      </c>
      <c r="O115" s="50"/>
      <c r="P115" s="329"/>
      <c r="Q115" s="329"/>
      <c r="R115" s="329"/>
      <c r="S115" s="341"/>
      <c r="T115" s="341" t="s">
        <v>24</v>
      </c>
      <c r="U115" s="341"/>
      <c r="V115" s="341"/>
      <c r="W115" s="341"/>
      <c r="X115" s="329"/>
      <c r="Y115" s="329"/>
      <c r="Z115" s="329"/>
      <c r="AA115" s="47">
        <f>COUNTIF(P115:Z115,"x")</f>
        <v>1</v>
      </c>
      <c r="AB115" s="329"/>
      <c r="AC115" s="341"/>
      <c r="AD115" s="329"/>
      <c r="AE115" s="329"/>
      <c r="AF115" s="329"/>
      <c r="AG115" s="329"/>
      <c r="AH115" s="329"/>
      <c r="AI115" s="329"/>
      <c r="AJ115" s="329"/>
      <c r="AK115" s="329"/>
      <c r="AL115" s="329"/>
      <c r="AM115" s="329"/>
      <c r="AN115" s="329"/>
      <c r="AO115" s="329"/>
      <c r="AP115" s="329" t="s">
        <v>330</v>
      </c>
      <c r="AQ115" s="329" t="s">
        <v>330</v>
      </c>
      <c r="AR115" s="329" t="s">
        <v>330</v>
      </c>
      <c r="AS115" s="329" t="s">
        <v>330</v>
      </c>
      <c r="AT115" s="329" t="s">
        <v>330</v>
      </c>
      <c r="AU115" s="329"/>
      <c r="AV115" s="329"/>
      <c r="AW115" s="329"/>
      <c r="AX115" s="329"/>
      <c r="AY115" s="580" t="s">
        <v>330</v>
      </c>
      <c r="AZ115" s="477" t="s">
        <v>330</v>
      </c>
      <c r="BA115" s="47" t="s">
        <v>330</v>
      </c>
      <c r="BB115" s="47" t="s">
        <v>144</v>
      </c>
      <c r="BC115" s="329"/>
      <c r="BD115" s="329"/>
      <c r="BE115" s="329"/>
      <c r="BF115" s="329"/>
      <c r="BG115" s="329"/>
      <c r="BH115" s="329"/>
      <c r="BI115" s="329"/>
      <c r="BJ115" s="45">
        <v>2</v>
      </c>
      <c r="BK115" s="45">
        <v>2</v>
      </c>
      <c r="BL115" s="45">
        <v>2</v>
      </c>
      <c r="BM115" s="45">
        <v>2</v>
      </c>
      <c r="BN115" s="45">
        <v>2</v>
      </c>
      <c r="BO115" s="45">
        <v>2</v>
      </c>
      <c r="BP115" s="45">
        <v>2</v>
      </c>
      <c r="BQ115" s="45">
        <v>2</v>
      </c>
      <c r="BR115" s="45">
        <v>2</v>
      </c>
      <c r="BS115" s="45">
        <v>2</v>
      </c>
      <c r="BT115" s="45">
        <v>2</v>
      </c>
      <c r="BU115" s="45">
        <v>2</v>
      </c>
      <c r="BV115" s="45">
        <v>2</v>
      </c>
      <c r="BW115" s="45">
        <v>2</v>
      </c>
      <c r="BX115" s="45">
        <v>2</v>
      </c>
      <c r="BY115" s="45">
        <v>2</v>
      </c>
      <c r="BZ115" s="45">
        <v>2</v>
      </c>
      <c r="CA115" s="45">
        <v>2</v>
      </c>
      <c r="CB115" s="45">
        <v>2</v>
      </c>
      <c r="CC115" s="45">
        <v>2</v>
      </c>
      <c r="CD115" s="45">
        <v>2</v>
      </c>
      <c r="CE115" s="45">
        <v>2</v>
      </c>
      <c r="CF115" s="45">
        <v>2</v>
      </c>
      <c r="CG115" s="45">
        <v>2</v>
      </c>
      <c r="CH115" s="45">
        <v>2</v>
      </c>
      <c r="CI115" s="45">
        <v>2</v>
      </c>
      <c r="CJ115" s="45">
        <v>2</v>
      </c>
      <c r="CK115" s="45">
        <v>2</v>
      </c>
      <c r="CL115" s="45">
        <v>2</v>
      </c>
      <c r="CM115" s="45">
        <v>2</v>
      </c>
      <c r="CN115" s="45">
        <v>2</v>
      </c>
      <c r="CO115" s="45">
        <v>2</v>
      </c>
      <c r="CP115" s="45">
        <v>2</v>
      </c>
      <c r="CQ115" s="45">
        <v>2</v>
      </c>
      <c r="CR115" s="45">
        <v>2</v>
      </c>
      <c r="CS115" s="45">
        <v>2</v>
      </c>
      <c r="CT115" s="45">
        <v>2</v>
      </c>
      <c r="CU115" s="45"/>
      <c r="CV115" s="45"/>
      <c r="CW115" s="45"/>
      <c r="CX115" s="45">
        <v>2</v>
      </c>
      <c r="CY115" s="40">
        <f t="shared" si="54"/>
        <v>38</v>
      </c>
      <c r="CZ115" s="44">
        <f>CY115/COUNTA($BJ115:$CX115)</f>
        <v>1</v>
      </c>
      <c r="DA115" s="40">
        <f>COUNTIF($BJ115:$CX115,1)</f>
        <v>0</v>
      </c>
      <c r="DB115" s="44">
        <f>DA115/COUNTA($BJ115:$CX115)</f>
        <v>0</v>
      </c>
      <c r="DC115" s="40">
        <f t="shared" si="55"/>
        <v>0</v>
      </c>
      <c r="DD115" s="44">
        <f t="shared" si="56"/>
        <v>0</v>
      </c>
      <c r="DE115" s="43">
        <f t="shared" si="57"/>
        <v>0</v>
      </c>
      <c r="DF115" s="42">
        <f t="shared" si="58"/>
        <v>0</v>
      </c>
      <c r="DG115" s="41">
        <f t="shared" si="59"/>
        <v>2</v>
      </c>
      <c r="DH115" s="40" t="str">
        <f t="shared" si="60"/>
        <v>Đạt mục tiêu</v>
      </c>
      <c r="DI115" s="47"/>
    </row>
    <row r="116" spans="1:113" ht="18.75" customHeight="1" x14ac:dyDescent="0.25">
      <c r="A116" s="267"/>
      <c r="B116" s="77"/>
      <c r="C116" s="606" t="s">
        <v>799</v>
      </c>
      <c r="D116" s="821"/>
      <c r="E116" s="608"/>
      <c r="F116" s="821"/>
      <c r="G116" s="607"/>
      <c r="H116" s="613"/>
      <c r="I116" s="528"/>
      <c r="J116" s="262" t="s">
        <v>314</v>
      </c>
      <c r="K116" s="386" t="s">
        <v>314</v>
      </c>
      <c r="L116" s="262" t="s">
        <v>314</v>
      </c>
      <c r="M116" s="357" t="s">
        <v>314</v>
      </c>
      <c r="N116" s="357" t="s">
        <v>314</v>
      </c>
      <c r="O116" s="357" t="s">
        <v>314</v>
      </c>
      <c r="P116" s="357" t="s">
        <v>314</v>
      </c>
      <c r="Q116" s="357" t="s">
        <v>314</v>
      </c>
      <c r="R116" s="357" t="s">
        <v>314</v>
      </c>
      <c r="S116" s="357" t="s">
        <v>314</v>
      </c>
      <c r="T116" s="357" t="s">
        <v>314</v>
      </c>
      <c r="U116" s="357" t="s">
        <v>314</v>
      </c>
      <c r="V116" s="357" t="s">
        <v>314</v>
      </c>
      <c r="W116" s="357" t="s">
        <v>314</v>
      </c>
      <c r="X116" s="357" t="s">
        <v>314</v>
      </c>
      <c r="Y116" s="357" t="s">
        <v>314</v>
      </c>
      <c r="Z116" s="357" t="s">
        <v>314</v>
      </c>
      <c r="AA116" s="357" t="s">
        <v>314</v>
      </c>
      <c r="AB116" s="357" t="s">
        <v>314</v>
      </c>
      <c r="AC116" s="357" t="s">
        <v>314</v>
      </c>
      <c r="AD116" s="357" t="s">
        <v>314</v>
      </c>
      <c r="AE116" s="357" t="s">
        <v>314</v>
      </c>
      <c r="AF116" s="357" t="s">
        <v>314</v>
      </c>
      <c r="AG116" s="357" t="s">
        <v>314</v>
      </c>
      <c r="AH116" s="357" t="s">
        <v>314</v>
      </c>
      <c r="AI116" s="357" t="s">
        <v>314</v>
      </c>
      <c r="AJ116" s="357" t="s">
        <v>314</v>
      </c>
      <c r="AK116" s="357" t="s">
        <v>314</v>
      </c>
      <c r="AL116" s="357" t="s">
        <v>314</v>
      </c>
      <c r="AM116" s="357" t="s">
        <v>314</v>
      </c>
      <c r="AN116" s="357" t="s">
        <v>314</v>
      </c>
      <c r="AO116" s="357" t="s">
        <v>314</v>
      </c>
      <c r="AP116" s="357" t="s">
        <v>314</v>
      </c>
      <c r="AQ116" s="357" t="s">
        <v>314</v>
      </c>
      <c r="AR116" s="357" t="s">
        <v>314</v>
      </c>
      <c r="AS116" s="357" t="s">
        <v>314</v>
      </c>
      <c r="AT116" s="357" t="s">
        <v>314</v>
      </c>
      <c r="AU116" s="357" t="s">
        <v>314</v>
      </c>
      <c r="AV116" s="357" t="s">
        <v>314</v>
      </c>
      <c r="AW116" s="357" t="s">
        <v>314</v>
      </c>
      <c r="AX116" s="357" t="s">
        <v>314</v>
      </c>
      <c r="AY116" s="386" t="s">
        <v>314</v>
      </c>
      <c r="AZ116" s="386"/>
      <c r="BA116" s="262" t="s">
        <v>314</v>
      </c>
      <c r="BB116" s="262"/>
      <c r="BC116" s="357" t="s">
        <v>314</v>
      </c>
      <c r="BD116" s="357" t="s">
        <v>314</v>
      </c>
      <c r="BE116" s="357" t="s">
        <v>314</v>
      </c>
      <c r="BF116" s="357" t="s">
        <v>314</v>
      </c>
      <c r="BG116" s="357" t="s">
        <v>314</v>
      </c>
      <c r="BH116" s="357" t="s">
        <v>314</v>
      </c>
      <c r="BI116" s="357" t="s">
        <v>314</v>
      </c>
      <c r="BJ116" s="357" t="s">
        <v>314</v>
      </c>
      <c r="BK116" s="357" t="s">
        <v>314</v>
      </c>
      <c r="BL116" s="357" t="s">
        <v>314</v>
      </c>
      <c r="BM116" s="357" t="s">
        <v>314</v>
      </c>
      <c r="BN116" s="357" t="s">
        <v>314</v>
      </c>
      <c r="BO116" s="357" t="s">
        <v>314</v>
      </c>
      <c r="BP116" s="357" t="s">
        <v>314</v>
      </c>
      <c r="BQ116" s="357" t="s">
        <v>314</v>
      </c>
      <c r="BR116" s="357" t="s">
        <v>314</v>
      </c>
      <c r="BS116" s="357" t="s">
        <v>314</v>
      </c>
      <c r="BT116" s="357" t="s">
        <v>314</v>
      </c>
      <c r="BU116" s="357" t="s">
        <v>314</v>
      </c>
      <c r="BV116" s="357" t="s">
        <v>314</v>
      </c>
      <c r="BW116" s="357" t="s">
        <v>314</v>
      </c>
      <c r="BX116" s="357" t="s">
        <v>314</v>
      </c>
      <c r="BY116" s="357" t="s">
        <v>314</v>
      </c>
      <c r="BZ116" s="357" t="s">
        <v>314</v>
      </c>
      <c r="CA116" s="357" t="s">
        <v>314</v>
      </c>
      <c r="CB116" s="357" t="s">
        <v>314</v>
      </c>
      <c r="CC116" s="357" t="s">
        <v>314</v>
      </c>
      <c r="CD116" s="357" t="s">
        <v>314</v>
      </c>
      <c r="CE116" s="357" t="s">
        <v>314</v>
      </c>
      <c r="CF116" s="357" t="s">
        <v>314</v>
      </c>
      <c r="CG116" s="357" t="s">
        <v>314</v>
      </c>
      <c r="CH116" s="357" t="s">
        <v>314</v>
      </c>
      <c r="CI116" s="357" t="s">
        <v>314</v>
      </c>
      <c r="CJ116" s="357" t="s">
        <v>314</v>
      </c>
      <c r="CK116" s="357" t="s">
        <v>314</v>
      </c>
      <c r="CL116" s="357" t="s">
        <v>314</v>
      </c>
      <c r="CM116" s="357" t="s">
        <v>314</v>
      </c>
      <c r="CN116" s="357" t="s">
        <v>314</v>
      </c>
      <c r="CO116" s="357" t="s">
        <v>314</v>
      </c>
      <c r="CP116" s="357" t="s">
        <v>314</v>
      </c>
      <c r="CQ116" s="357" t="s">
        <v>314</v>
      </c>
      <c r="CR116" s="357" t="s">
        <v>314</v>
      </c>
      <c r="CS116" s="357" t="s">
        <v>314</v>
      </c>
      <c r="CT116" s="357" t="s">
        <v>314</v>
      </c>
      <c r="CU116" s="357" t="s">
        <v>314</v>
      </c>
      <c r="CV116" s="357" t="s">
        <v>314</v>
      </c>
      <c r="CW116" s="357" t="s">
        <v>314</v>
      </c>
      <c r="CX116" s="357" t="s">
        <v>314</v>
      </c>
      <c r="CY116" s="357" t="s">
        <v>314</v>
      </c>
      <c r="CZ116" s="357" t="s">
        <v>314</v>
      </c>
      <c r="DA116" s="357" t="s">
        <v>314</v>
      </c>
      <c r="DB116" s="357" t="s">
        <v>314</v>
      </c>
      <c r="DC116" s="357" t="s">
        <v>314</v>
      </c>
      <c r="DD116" s="357" t="s">
        <v>314</v>
      </c>
      <c r="DE116" s="357" t="s">
        <v>314</v>
      </c>
      <c r="DF116" s="357" t="s">
        <v>314</v>
      </c>
      <c r="DG116" s="357" t="s">
        <v>314</v>
      </c>
      <c r="DH116" s="357" t="s">
        <v>314</v>
      </c>
      <c r="DI116" s="262" t="s">
        <v>314</v>
      </c>
    </row>
    <row r="117" spans="1:113" s="38" customFormat="1" ht="68.25" customHeight="1" x14ac:dyDescent="0.25">
      <c r="A117" s="627">
        <v>16</v>
      </c>
      <c r="B117" s="629"/>
      <c r="C117" s="632" t="s">
        <v>798</v>
      </c>
      <c r="D117" s="445" t="s">
        <v>35</v>
      </c>
      <c r="E117" s="317" t="s">
        <v>797</v>
      </c>
      <c r="F117" s="445" t="s">
        <v>35</v>
      </c>
      <c r="G117" s="310" t="s">
        <v>797</v>
      </c>
      <c r="H117" s="241" t="s">
        <v>1196</v>
      </c>
      <c r="I117" s="528" t="s">
        <v>1123</v>
      </c>
      <c r="J117" s="259" t="s">
        <v>33</v>
      </c>
      <c r="K117" s="580" t="s">
        <v>27</v>
      </c>
      <c r="L117" s="405" t="s">
        <v>681</v>
      </c>
      <c r="M117" s="341" t="s">
        <v>37</v>
      </c>
      <c r="N117" s="51" t="s">
        <v>24</v>
      </c>
      <c r="O117" s="50"/>
      <c r="P117" s="329" t="s">
        <v>24</v>
      </c>
      <c r="Q117" s="326"/>
      <c r="R117" s="326"/>
      <c r="S117" s="326"/>
      <c r="T117" s="326"/>
      <c r="U117" s="326"/>
      <c r="V117" s="326"/>
      <c r="W117" s="326"/>
      <c r="X117" s="326"/>
      <c r="Y117" s="326"/>
      <c r="Z117" s="341"/>
      <c r="AA117" s="47">
        <f>COUNTIF(P117:Z117,"x")</f>
        <v>1</v>
      </c>
      <c r="AB117" s="329" t="s">
        <v>330</v>
      </c>
      <c r="AC117" s="329"/>
      <c r="AD117" s="329"/>
      <c r="AE117" s="329"/>
      <c r="AF117" s="329"/>
      <c r="AG117" s="329"/>
      <c r="AH117" s="329"/>
      <c r="AI117" s="329"/>
      <c r="AJ117" s="329"/>
      <c r="AK117" s="329"/>
      <c r="AL117" s="329"/>
      <c r="AM117" s="329"/>
      <c r="AN117" s="329"/>
      <c r="AO117" s="329"/>
      <c r="AP117" s="329"/>
      <c r="AQ117" s="329"/>
      <c r="AR117" s="329"/>
      <c r="AS117" s="329"/>
      <c r="AT117" s="329"/>
      <c r="AU117" s="329"/>
      <c r="AV117" s="329"/>
      <c r="AW117" s="329"/>
      <c r="AX117" s="329"/>
      <c r="AY117" s="580" t="s">
        <v>330</v>
      </c>
      <c r="AZ117" s="477" t="s">
        <v>330</v>
      </c>
      <c r="BA117" s="47" t="s">
        <v>330</v>
      </c>
      <c r="BB117" s="47" t="s">
        <v>330</v>
      </c>
      <c r="BC117" s="329"/>
      <c r="BD117" s="329"/>
      <c r="BE117" s="329"/>
      <c r="BF117" s="329"/>
      <c r="BG117" s="329"/>
      <c r="BH117" s="329"/>
      <c r="BI117" s="329"/>
      <c r="BJ117" s="45">
        <v>2</v>
      </c>
      <c r="BK117" s="45">
        <v>1</v>
      </c>
      <c r="BL117" s="45">
        <v>2</v>
      </c>
      <c r="BM117" s="45">
        <v>2</v>
      </c>
      <c r="BN117" s="45">
        <v>1</v>
      </c>
      <c r="BO117" s="45">
        <v>2</v>
      </c>
      <c r="BP117" s="45">
        <v>2</v>
      </c>
      <c r="BQ117" s="45">
        <v>2</v>
      </c>
      <c r="BR117" s="45">
        <v>2</v>
      </c>
      <c r="BS117" s="45">
        <v>1</v>
      </c>
      <c r="BT117" s="45">
        <v>1</v>
      </c>
      <c r="BU117" s="45">
        <v>2</v>
      </c>
      <c r="BV117" s="45">
        <v>2</v>
      </c>
      <c r="BW117" s="45">
        <v>2</v>
      </c>
      <c r="BX117" s="45">
        <v>2</v>
      </c>
      <c r="BY117" s="45">
        <v>2</v>
      </c>
      <c r="BZ117" s="45">
        <v>1</v>
      </c>
      <c r="CA117" s="45">
        <v>2</v>
      </c>
      <c r="CB117" s="45">
        <v>2</v>
      </c>
      <c r="CC117" s="45">
        <v>1</v>
      </c>
      <c r="CD117" s="45">
        <v>2</v>
      </c>
      <c r="CE117" s="45">
        <v>2</v>
      </c>
      <c r="CF117" s="45">
        <v>2</v>
      </c>
      <c r="CG117" s="45">
        <v>2</v>
      </c>
      <c r="CH117" s="45">
        <v>1</v>
      </c>
      <c r="CI117" s="45">
        <v>2</v>
      </c>
      <c r="CJ117" s="45">
        <v>2</v>
      </c>
      <c r="CK117" s="45">
        <v>1</v>
      </c>
      <c r="CL117" s="45">
        <v>2</v>
      </c>
      <c r="CM117" s="45">
        <v>1</v>
      </c>
      <c r="CN117" s="45">
        <v>1</v>
      </c>
      <c r="CO117" s="45">
        <v>2</v>
      </c>
      <c r="CP117" s="45">
        <v>2</v>
      </c>
      <c r="CQ117" s="45">
        <v>2</v>
      </c>
      <c r="CR117" s="45">
        <v>2</v>
      </c>
      <c r="CS117" s="45">
        <v>2</v>
      </c>
      <c r="CT117" s="45">
        <v>2</v>
      </c>
      <c r="CU117" s="45">
        <v>2</v>
      </c>
      <c r="CV117" s="45">
        <v>2</v>
      </c>
      <c r="CW117" s="45">
        <v>2</v>
      </c>
      <c r="CX117" s="45">
        <v>2</v>
      </c>
      <c r="CY117" s="43">
        <f>COUNTIF($BI117:$CX117,2)</f>
        <v>31</v>
      </c>
      <c r="CZ117" s="42">
        <f>CY117/COUNTA($BI117:$CX117)</f>
        <v>0.75609756097560976</v>
      </c>
      <c r="DA117" s="43">
        <f>COUNTIF($BI117:$CX117,1)</f>
        <v>10</v>
      </c>
      <c r="DB117" s="42">
        <f>DA117/COUNTA($BI117:$CX117)</f>
        <v>0.24390243902439024</v>
      </c>
      <c r="DC117" s="43">
        <f>COUNTIF($BI117:$CX117,0)</f>
        <v>0</v>
      </c>
      <c r="DD117" s="42">
        <f>DC117/COUNTA($BI117:$CX117)</f>
        <v>0</v>
      </c>
      <c r="DE117" s="43">
        <f>COUNTIF($BI117:$CX117,"KĐG")</f>
        <v>0</v>
      </c>
      <c r="DF117" s="42">
        <f>DE117/COUNTA($BI117:$CX117)</f>
        <v>0</v>
      </c>
      <c r="DG117" s="52">
        <f>(((CY117*2)+(DA117*1)+(DC117*0)))/COUNTA($BI117:$CX117)</f>
        <v>1.7560975609756098</v>
      </c>
      <c r="DH117" s="43" t="str">
        <f>IF(DG117&gt;=1.6,"Đạt mục tiêu",IF(DG117&gt;=1,"Cần cố gắng","Chưa đạt"))</f>
        <v>Đạt mục tiêu</v>
      </c>
      <c r="DI117" s="47"/>
    </row>
    <row r="118" spans="1:113" s="38" customFormat="1" ht="39.75" hidden="1" customHeight="1" x14ac:dyDescent="0.25">
      <c r="A118" s="628"/>
      <c r="B118" s="630"/>
      <c r="C118" s="645"/>
      <c r="D118" s="310" t="s">
        <v>35</v>
      </c>
      <c r="E118" s="310" t="s">
        <v>796</v>
      </c>
      <c r="F118" s="310" t="s">
        <v>35</v>
      </c>
      <c r="G118" s="310" t="s">
        <v>795</v>
      </c>
      <c r="H118" s="310" t="s">
        <v>794</v>
      </c>
      <c r="I118" s="327"/>
      <c r="J118" s="329" t="s">
        <v>115</v>
      </c>
      <c r="K118" s="329" t="s">
        <v>27</v>
      </c>
      <c r="L118" s="310" t="s">
        <v>681</v>
      </c>
      <c r="M118" s="341" t="s">
        <v>37</v>
      </c>
      <c r="N118" s="51" t="s">
        <v>24</v>
      </c>
      <c r="O118" s="50"/>
      <c r="P118" s="329" t="s">
        <v>24</v>
      </c>
      <c r="Q118" s="329"/>
      <c r="R118" s="329"/>
      <c r="S118" s="341"/>
      <c r="T118" s="341"/>
      <c r="U118" s="341"/>
      <c r="V118" s="341"/>
      <c r="W118" s="341"/>
      <c r="X118" s="329"/>
      <c r="Y118" s="329"/>
      <c r="Z118" s="329"/>
      <c r="AA118" s="47">
        <f>COUNTIF(P118:Z118,"x")</f>
        <v>1</v>
      </c>
      <c r="AB118" s="329"/>
      <c r="AC118" s="329" t="s">
        <v>330</v>
      </c>
      <c r="AD118" s="329" t="s">
        <v>330</v>
      </c>
      <c r="AE118" s="329"/>
      <c r="AF118" s="329" t="s">
        <v>144</v>
      </c>
      <c r="AG118" s="329"/>
      <c r="AH118" s="329" t="s">
        <v>330</v>
      </c>
      <c r="AI118" s="329" t="s">
        <v>330</v>
      </c>
      <c r="AJ118" s="329" t="s">
        <v>330</v>
      </c>
      <c r="AK118" s="329"/>
      <c r="AL118" s="329"/>
      <c r="AM118" s="329"/>
      <c r="AN118" s="329"/>
      <c r="AO118" s="329"/>
      <c r="AP118" s="329"/>
      <c r="AQ118" s="329"/>
      <c r="AR118" s="329"/>
      <c r="AS118" s="329"/>
      <c r="AT118" s="329"/>
      <c r="AU118" s="329"/>
      <c r="AV118" s="329"/>
      <c r="AW118" s="329"/>
      <c r="AX118" s="329"/>
      <c r="AY118" s="39"/>
      <c r="AZ118" s="39"/>
      <c r="BA118" s="39"/>
      <c r="BB118" s="39"/>
      <c r="BC118" s="329"/>
      <c r="BD118" s="329"/>
      <c r="BE118" s="329"/>
      <c r="BF118" s="329"/>
      <c r="BG118" s="329"/>
      <c r="BH118" s="329"/>
      <c r="BI118" s="329"/>
      <c r="BJ118" s="45">
        <v>2</v>
      </c>
      <c r="BK118" s="45">
        <v>1</v>
      </c>
      <c r="BL118" s="45">
        <v>2</v>
      </c>
      <c r="BM118" s="45">
        <v>2</v>
      </c>
      <c r="BN118" s="45">
        <v>2</v>
      </c>
      <c r="BO118" s="45">
        <v>2</v>
      </c>
      <c r="BP118" s="45">
        <v>2</v>
      </c>
      <c r="BQ118" s="45">
        <v>2</v>
      </c>
      <c r="BR118" s="45">
        <v>2</v>
      </c>
      <c r="BS118" s="45">
        <v>2</v>
      </c>
      <c r="BT118" s="45">
        <v>1</v>
      </c>
      <c r="BU118" s="45">
        <v>2</v>
      </c>
      <c r="BV118" s="45">
        <v>2</v>
      </c>
      <c r="BW118" s="45">
        <v>2</v>
      </c>
      <c r="BX118" s="45">
        <v>2</v>
      </c>
      <c r="BY118" s="45">
        <v>2</v>
      </c>
      <c r="BZ118" s="45">
        <v>1</v>
      </c>
      <c r="CA118" s="45">
        <v>2</v>
      </c>
      <c r="CB118" s="45">
        <v>2</v>
      </c>
      <c r="CC118" s="45">
        <v>2</v>
      </c>
      <c r="CD118" s="45">
        <v>2</v>
      </c>
      <c r="CE118" s="45">
        <v>2</v>
      </c>
      <c r="CF118" s="45">
        <v>2</v>
      </c>
      <c r="CG118" s="45">
        <v>2</v>
      </c>
      <c r="CH118" s="45">
        <v>2</v>
      </c>
      <c r="CI118" s="45">
        <v>2</v>
      </c>
      <c r="CJ118" s="45">
        <v>2</v>
      </c>
      <c r="CK118" s="45">
        <v>2</v>
      </c>
      <c r="CL118" s="45">
        <v>2</v>
      </c>
      <c r="CM118" s="45">
        <v>2</v>
      </c>
      <c r="CN118" s="45">
        <v>1</v>
      </c>
      <c r="CO118" s="45">
        <v>2</v>
      </c>
      <c r="CP118" s="45">
        <v>2</v>
      </c>
      <c r="CQ118" s="45">
        <v>2</v>
      </c>
      <c r="CR118" s="45">
        <v>2</v>
      </c>
      <c r="CS118" s="45">
        <v>2</v>
      </c>
      <c r="CT118" s="45">
        <v>2</v>
      </c>
      <c r="CU118" s="45">
        <v>2</v>
      </c>
      <c r="CV118" s="45">
        <v>2</v>
      </c>
      <c r="CW118" s="45">
        <v>2</v>
      </c>
      <c r="CX118" s="45">
        <v>2</v>
      </c>
      <c r="CY118" s="43">
        <f>COUNTIF($BJ118:$CX118,2)</f>
        <v>37</v>
      </c>
      <c r="CZ118" s="42">
        <f>CY118/COUNTA($BI118:$CX118)</f>
        <v>0.90243902439024393</v>
      </c>
      <c r="DA118" s="43">
        <f>COUNTIF($BJ118:$CX118,1)</f>
        <v>4</v>
      </c>
      <c r="DB118" s="42">
        <f>DA118/COUNTA($BI118:$CX118)</f>
        <v>9.7560975609756101E-2</v>
      </c>
      <c r="DC118" s="43">
        <f>COUNTIF($BI118:$CX118,0)</f>
        <v>0</v>
      </c>
      <c r="DD118" s="42">
        <f>DC118/COUNTA($BI118:$CX118)</f>
        <v>0</v>
      </c>
      <c r="DE118" s="43">
        <f>COUNTIF($BI118:$CX118,"KĐG")</f>
        <v>0</v>
      </c>
      <c r="DF118" s="42">
        <f>DE118/COUNTA($BI118:$CX118)</f>
        <v>0</v>
      </c>
      <c r="DG118" s="52">
        <f>(((CY118*2)+(DA118*1)+(DC118*0)))/COUNTA($BI118:$CX118)</f>
        <v>1.9024390243902438</v>
      </c>
      <c r="DH118" s="43" t="str">
        <f>IF(DG118&gt;=1.6,"Đạt mục tiêu",IF(DG118&gt;=1,"Cần cố gắng","Chưa đạt"))</f>
        <v>Đạt mục tiêu</v>
      </c>
      <c r="DI118" s="39"/>
    </row>
    <row r="119" spans="1:113" s="38" customFormat="1" ht="45.75" hidden="1" customHeight="1" x14ac:dyDescent="0.25">
      <c r="A119" s="628"/>
      <c r="B119" s="630"/>
      <c r="C119" s="645"/>
      <c r="D119" s="310"/>
      <c r="E119" s="310"/>
      <c r="F119" s="310"/>
      <c r="G119" s="310" t="s">
        <v>793</v>
      </c>
      <c r="H119" s="310" t="s">
        <v>793</v>
      </c>
      <c r="I119" s="327"/>
      <c r="J119" s="329" t="s">
        <v>84</v>
      </c>
      <c r="K119" s="329" t="s">
        <v>27</v>
      </c>
      <c r="L119" s="310" t="s">
        <v>681</v>
      </c>
      <c r="M119" s="341"/>
      <c r="N119" s="51" t="s">
        <v>24</v>
      </c>
      <c r="O119" s="50"/>
      <c r="P119" s="329"/>
      <c r="Q119" s="329"/>
      <c r="R119" s="329"/>
      <c r="S119" s="341"/>
      <c r="T119" s="341"/>
      <c r="U119" s="341"/>
      <c r="V119" s="341" t="s">
        <v>24</v>
      </c>
      <c r="W119" s="341"/>
      <c r="X119" s="329"/>
      <c r="Y119" s="329"/>
      <c r="Z119" s="329"/>
      <c r="AA119" s="47"/>
      <c r="AB119" s="329"/>
      <c r="AC119" s="329"/>
      <c r="AD119" s="329"/>
      <c r="AE119" s="329"/>
      <c r="AF119" s="329"/>
      <c r="AG119" s="329"/>
      <c r="AH119" s="329"/>
      <c r="AI119" s="329"/>
      <c r="AJ119" s="329"/>
      <c r="AK119" s="329"/>
      <c r="AL119" s="329"/>
      <c r="AM119" s="329"/>
      <c r="AN119" s="329"/>
      <c r="AO119" s="329"/>
      <c r="AP119" s="329"/>
      <c r="AQ119" s="329"/>
      <c r="AR119" s="329"/>
      <c r="AS119" s="329"/>
      <c r="AT119" s="329"/>
      <c r="AU119" s="329"/>
      <c r="AV119" s="329"/>
      <c r="AW119" s="329" t="s">
        <v>330</v>
      </c>
      <c r="AX119" s="329" t="s">
        <v>330</v>
      </c>
      <c r="AY119" s="39"/>
      <c r="AZ119" s="39"/>
      <c r="BA119" s="39"/>
      <c r="BB119" s="39"/>
      <c r="BC119" s="329"/>
      <c r="BD119" s="329"/>
      <c r="BE119" s="329"/>
      <c r="BF119" s="329"/>
      <c r="BG119" s="329"/>
      <c r="BH119" s="329"/>
      <c r="BI119" s="329"/>
      <c r="BJ119" s="45"/>
      <c r="BK119" s="45"/>
      <c r="BL119" s="45"/>
      <c r="BM119" s="45"/>
      <c r="BN119" s="45"/>
      <c r="BO119" s="45"/>
      <c r="BP119" s="45"/>
      <c r="BQ119" s="45"/>
      <c r="BR119" s="45"/>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c r="CR119" s="45"/>
      <c r="CS119" s="45"/>
      <c r="CT119" s="45"/>
      <c r="CU119" s="45"/>
      <c r="CV119" s="45"/>
      <c r="CW119" s="45"/>
      <c r="CX119" s="45"/>
      <c r="CY119" s="43"/>
      <c r="CZ119" s="42"/>
      <c r="DA119" s="43"/>
      <c r="DB119" s="42"/>
      <c r="DC119" s="43"/>
      <c r="DD119" s="42"/>
      <c r="DE119" s="43"/>
      <c r="DF119" s="42"/>
      <c r="DG119" s="52"/>
      <c r="DH119" s="43"/>
      <c r="DI119" s="39"/>
    </row>
    <row r="120" spans="1:113" s="38" customFormat="1" ht="106.5" hidden="1" customHeight="1" x14ac:dyDescent="0.25">
      <c r="A120" s="628"/>
      <c r="B120" s="630"/>
      <c r="C120" s="645"/>
      <c r="D120" s="310" t="s">
        <v>35</v>
      </c>
      <c r="E120" s="310" t="s">
        <v>792</v>
      </c>
      <c r="F120" s="310" t="s">
        <v>35</v>
      </c>
      <c r="G120" s="310" t="s">
        <v>792</v>
      </c>
      <c r="H120" s="310" t="s">
        <v>791</v>
      </c>
      <c r="I120" s="327"/>
      <c r="J120" s="329" t="s">
        <v>28</v>
      </c>
      <c r="K120" s="329" t="s">
        <v>27</v>
      </c>
      <c r="L120" s="310" t="s">
        <v>681</v>
      </c>
      <c r="M120" s="341" t="s">
        <v>37</v>
      </c>
      <c r="N120" s="51" t="s">
        <v>24</v>
      </c>
      <c r="O120" s="50">
        <v>1</v>
      </c>
      <c r="P120" s="329"/>
      <c r="Q120" s="329"/>
      <c r="R120" s="329" t="s">
        <v>24</v>
      </c>
      <c r="S120" s="341"/>
      <c r="T120" s="341"/>
      <c r="U120" s="341"/>
      <c r="V120" s="341"/>
      <c r="W120" s="341"/>
      <c r="X120" s="329"/>
      <c r="Y120" s="329"/>
      <c r="Z120" s="329"/>
      <c r="AA120" s="47">
        <f>COUNTIF(P120:Z120,"x")</f>
        <v>1</v>
      </c>
      <c r="AB120" s="329" t="s">
        <v>330</v>
      </c>
      <c r="AC120" s="341"/>
      <c r="AD120" s="329"/>
      <c r="AE120" s="329"/>
      <c r="AF120" s="329"/>
      <c r="AG120" s="329" t="s">
        <v>330</v>
      </c>
      <c r="AH120" s="329" t="s">
        <v>330</v>
      </c>
      <c r="AI120" s="329"/>
      <c r="AJ120" s="329"/>
      <c r="AK120" s="329"/>
      <c r="AL120" s="329"/>
      <c r="AM120" s="329"/>
      <c r="AN120" s="329"/>
      <c r="AO120" s="329"/>
      <c r="AP120" s="329"/>
      <c r="AQ120" s="329"/>
      <c r="AR120" s="329"/>
      <c r="AS120" s="329"/>
      <c r="AT120" s="329"/>
      <c r="AU120" s="329"/>
      <c r="AV120" s="329"/>
      <c r="AW120" s="329"/>
      <c r="AX120" s="329"/>
      <c r="AY120" s="39"/>
      <c r="AZ120" s="39"/>
      <c r="BA120" s="39"/>
      <c r="BB120" s="39"/>
      <c r="BC120" s="329"/>
      <c r="BD120" s="329"/>
      <c r="BE120" s="329"/>
      <c r="BF120" s="329"/>
      <c r="BG120" s="329"/>
      <c r="BH120" s="329"/>
      <c r="BI120" s="329"/>
      <c r="BJ120" s="45">
        <v>2</v>
      </c>
      <c r="BK120" s="45">
        <v>1</v>
      </c>
      <c r="BL120" s="45">
        <v>2</v>
      </c>
      <c r="BM120" s="45">
        <v>2</v>
      </c>
      <c r="BN120" s="45">
        <v>1</v>
      </c>
      <c r="BO120" s="45">
        <v>2</v>
      </c>
      <c r="BP120" s="45">
        <v>2</v>
      </c>
      <c r="BQ120" s="45">
        <v>2</v>
      </c>
      <c r="BR120" s="45">
        <v>2</v>
      </c>
      <c r="BS120" s="45">
        <v>2</v>
      </c>
      <c r="BT120" s="45">
        <v>1</v>
      </c>
      <c r="BU120" s="45">
        <v>2</v>
      </c>
      <c r="BV120" s="45">
        <v>2</v>
      </c>
      <c r="BW120" s="45">
        <v>2</v>
      </c>
      <c r="BX120" s="45">
        <v>2</v>
      </c>
      <c r="BY120" s="45">
        <v>2</v>
      </c>
      <c r="BZ120" s="45">
        <v>1</v>
      </c>
      <c r="CA120" s="45">
        <v>2</v>
      </c>
      <c r="CB120" s="45">
        <v>1</v>
      </c>
      <c r="CC120" s="45">
        <v>2</v>
      </c>
      <c r="CD120" s="45">
        <v>2</v>
      </c>
      <c r="CE120" s="45">
        <v>2</v>
      </c>
      <c r="CF120" s="45">
        <v>1</v>
      </c>
      <c r="CG120" s="45">
        <v>2</v>
      </c>
      <c r="CH120" s="45">
        <v>2</v>
      </c>
      <c r="CI120" s="45">
        <v>2</v>
      </c>
      <c r="CJ120" s="45">
        <v>1</v>
      </c>
      <c r="CK120" s="45">
        <v>2</v>
      </c>
      <c r="CL120" s="45">
        <v>2</v>
      </c>
      <c r="CM120" s="45">
        <v>2</v>
      </c>
      <c r="CN120" s="45">
        <v>1</v>
      </c>
      <c r="CO120" s="45">
        <v>2</v>
      </c>
      <c r="CP120" s="45">
        <v>2</v>
      </c>
      <c r="CQ120" s="45">
        <v>2</v>
      </c>
      <c r="CR120" s="45">
        <v>1</v>
      </c>
      <c r="CS120" s="45">
        <v>2</v>
      </c>
      <c r="CT120" s="45">
        <v>2</v>
      </c>
      <c r="CU120" s="45">
        <v>2</v>
      </c>
      <c r="CV120" s="45">
        <v>2</v>
      </c>
      <c r="CW120" s="45">
        <v>2</v>
      </c>
      <c r="CX120" s="45">
        <v>1</v>
      </c>
      <c r="CY120" s="43">
        <f>COUNTIF($BJ120:$CX120,2)</f>
        <v>31</v>
      </c>
      <c r="CZ120" s="42">
        <f>CY120/COUNTA($BJ120:$CX120)</f>
        <v>0.75609756097560976</v>
      </c>
      <c r="DA120" s="43">
        <f>COUNTIF($BJ120:$CX120,1)</f>
        <v>10</v>
      </c>
      <c r="DB120" s="42">
        <f>DA120/COUNTA($BI120:$CX120)</f>
        <v>0.24390243902439024</v>
      </c>
      <c r="DC120" s="43">
        <f>COUNTIF($BI120:$CX120,0)</f>
        <v>0</v>
      </c>
      <c r="DD120" s="42">
        <f>DC120/COUNTA($BI120:$CX120)</f>
        <v>0</v>
      </c>
      <c r="DE120" s="43">
        <f>COUNTIF($BI120:$CX120,"KĐG")</f>
        <v>0</v>
      </c>
      <c r="DF120" s="42">
        <f>DE120/COUNTA($BI120:$CX120)</f>
        <v>0</v>
      </c>
      <c r="DG120" s="52">
        <f>(((CY120*2)+(DA120*1)+(DC120*0)))/COUNTA($BI120:$CX120)</f>
        <v>1.7560975609756098</v>
      </c>
      <c r="DH120" s="43" t="str">
        <f>IF(DG120&gt;=1.6,"Đạt mục tiêu",IF(DG120&gt;=1,"Cần cố gắng","Chưa đạt"))</f>
        <v>Đạt mục tiêu</v>
      </c>
      <c r="DI120" s="39"/>
    </row>
    <row r="121" spans="1:113" s="38" customFormat="1" ht="60" hidden="1" customHeight="1" x14ac:dyDescent="0.25">
      <c r="A121" s="628"/>
      <c r="B121" s="630"/>
      <c r="C121" s="645"/>
      <c r="D121" s="310" t="s">
        <v>35</v>
      </c>
      <c r="E121" s="310" t="s">
        <v>790</v>
      </c>
      <c r="F121" s="310" t="s">
        <v>35</v>
      </c>
      <c r="G121" s="310" t="s">
        <v>790</v>
      </c>
      <c r="H121" s="310" t="s">
        <v>789</v>
      </c>
      <c r="I121" s="327"/>
      <c r="J121" s="329" t="s">
        <v>43</v>
      </c>
      <c r="K121" s="333" t="s">
        <v>27</v>
      </c>
      <c r="L121" s="311" t="s">
        <v>681</v>
      </c>
      <c r="M121" s="331" t="s">
        <v>37</v>
      </c>
      <c r="N121" s="335" t="s">
        <v>24</v>
      </c>
      <c r="O121" s="313"/>
      <c r="P121" s="333"/>
      <c r="Q121" s="333"/>
      <c r="R121" s="333"/>
      <c r="S121" s="331" t="s">
        <v>24</v>
      </c>
      <c r="T121" s="331"/>
      <c r="U121" s="331"/>
      <c r="V121" s="331"/>
      <c r="W121" s="331"/>
      <c r="X121" s="333"/>
      <c r="Y121" s="333"/>
      <c r="Z121" s="333"/>
      <c r="AA121" s="339">
        <v>1</v>
      </c>
      <c r="AB121" s="333" t="s">
        <v>330</v>
      </c>
      <c r="AC121" s="331"/>
      <c r="AD121" s="333"/>
      <c r="AE121" s="329"/>
      <c r="AF121" s="329"/>
      <c r="AG121" s="329"/>
      <c r="AH121" s="329"/>
      <c r="AI121" s="329"/>
      <c r="AJ121" s="329"/>
      <c r="AK121" s="329" t="s">
        <v>330</v>
      </c>
      <c r="AL121" s="329" t="s">
        <v>330</v>
      </c>
      <c r="AM121" s="329" t="s">
        <v>330</v>
      </c>
      <c r="AN121" s="329" t="s">
        <v>330</v>
      </c>
      <c r="AO121" s="329" t="s">
        <v>330</v>
      </c>
      <c r="AP121" s="329"/>
      <c r="AQ121" s="329"/>
      <c r="AR121" s="329"/>
      <c r="AS121" s="329"/>
      <c r="AT121" s="329"/>
      <c r="AU121" s="329"/>
      <c r="AV121" s="329"/>
      <c r="AW121" s="329"/>
      <c r="AX121" s="329"/>
      <c r="AY121" s="39"/>
      <c r="AZ121" s="39"/>
      <c r="BA121" s="39"/>
      <c r="BB121" s="39"/>
      <c r="BC121" s="329"/>
      <c r="BD121" s="329"/>
      <c r="BE121" s="329"/>
      <c r="BF121" s="329"/>
      <c r="BG121" s="329"/>
      <c r="BH121" s="329"/>
      <c r="BI121" s="329"/>
      <c r="BJ121" s="45">
        <v>1</v>
      </c>
      <c r="BK121" s="45">
        <v>1</v>
      </c>
      <c r="BL121" s="45">
        <v>2</v>
      </c>
      <c r="BM121" s="45">
        <v>2</v>
      </c>
      <c r="BN121" s="45">
        <v>2</v>
      </c>
      <c r="BO121" s="45">
        <v>2</v>
      </c>
      <c r="BP121" s="45">
        <v>1</v>
      </c>
      <c r="BQ121" s="45">
        <v>1</v>
      </c>
      <c r="BR121" s="45">
        <v>2</v>
      </c>
      <c r="BS121" s="45">
        <v>2</v>
      </c>
      <c r="BT121" s="45">
        <v>1</v>
      </c>
      <c r="BU121" s="45">
        <v>2</v>
      </c>
      <c r="BV121" s="45">
        <v>2</v>
      </c>
      <c r="BW121" s="45">
        <v>2</v>
      </c>
      <c r="BX121" s="45">
        <v>2</v>
      </c>
      <c r="BY121" s="45">
        <v>2</v>
      </c>
      <c r="BZ121" s="45">
        <v>1</v>
      </c>
      <c r="CA121" s="45">
        <v>2</v>
      </c>
      <c r="CB121" s="45">
        <v>2</v>
      </c>
      <c r="CC121" s="45">
        <v>2</v>
      </c>
      <c r="CD121" s="45">
        <v>2</v>
      </c>
      <c r="CE121" s="45">
        <v>2</v>
      </c>
      <c r="CF121" s="45">
        <v>2</v>
      </c>
      <c r="CG121" s="45">
        <v>2</v>
      </c>
      <c r="CH121" s="45">
        <v>2</v>
      </c>
      <c r="CI121" s="45">
        <v>2</v>
      </c>
      <c r="CJ121" s="45">
        <v>2</v>
      </c>
      <c r="CK121" s="45">
        <v>2</v>
      </c>
      <c r="CL121" s="45">
        <v>2</v>
      </c>
      <c r="CM121" s="45">
        <v>2</v>
      </c>
      <c r="CN121" s="45">
        <v>1</v>
      </c>
      <c r="CO121" s="45">
        <v>2</v>
      </c>
      <c r="CP121" s="45">
        <v>2</v>
      </c>
      <c r="CQ121" s="45">
        <v>1</v>
      </c>
      <c r="CR121" s="45">
        <v>2</v>
      </c>
      <c r="CS121" s="45">
        <v>2</v>
      </c>
      <c r="CT121" s="45">
        <v>1</v>
      </c>
      <c r="CU121" s="45">
        <v>2</v>
      </c>
      <c r="CV121" s="45">
        <v>1</v>
      </c>
      <c r="CW121" s="45">
        <v>2</v>
      </c>
      <c r="CX121" s="45">
        <v>2</v>
      </c>
      <c r="CY121" s="43">
        <f>COUNTIF($BJ121:$CX121,2)</f>
        <v>31</v>
      </c>
      <c r="CZ121" s="42">
        <f>CY121/COUNTA($BI121:$CX121)</f>
        <v>0.75609756097560976</v>
      </c>
      <c r="DA121" s="43">
        <f>COUNTIF($BJ121:$CX121,1)</f>
        <v>10</v>
      </c>
      <c r="DB121" s="42">
        <f>DA121/COUNTA($BI121:$CX121)</f>
        <v>0.24390243902439024</v>
      </c>
      <c r="DC121" s="43">
        <f>COUNTIF($BI121:$CX121,0)</f>
        <v>0</v>
      </c>
      <c r="DD121" s="42">
        <f>DC121/COUNTA($BI121:$CX121)</f>
        <v>0</v>
      </c>
      <c r="DE121" s="43">
        <f>COUNTIF($BI121:$CX121,"KĐG")</f>
        <v>0</v>
      </c>
      <c r="DF121" s="42">
        <f>DE121/COUNTA($BI121:$CX121)</f>
        <v>0</v>
      </c>
      <c r="DG121" s="41">
        <f>(((CY121*2)+(DA121*1)+(DC121*0)))/COUNTA($BI121:$CX121)</f>
        <v>1.7560975609756098</v>
      </c>
      <c r="DH121" s="40" t="str">
        <f>IF(DG121&gt;=1.6,"Đạt mục tiêu",IF(DG121&gt;=1,"Cần cố gắng","Chưa đạt"))</f>
        <v>Đạt mục tiêu</v>
      </c>
      <c r="DI121" s="39"/>
    </row>
    <row r="122" spans="1:113" ht="61.5" hidden="1" customHeight="1" x14ac:dyDescent="0.25">
      <c r="A122" s="628"/>
      <c r="B122" s="631"/>
      <c r="C122" s="645"/>
      <c r="D122" s="346" t="s">
        <v>35</v>
      </c>
      <c r="E122" s="346" t="s">
        <v>788</v>
      </c>
      <c r="F122" s="346" t="s">
        <v>35</v>
      </c>
      <c r="G122" s="346" t="s">
        <v>788</v>
      </c>
      <c r="H122" s="346" t="s">
        <v>788</v>
      </c>
      <c r="I122" s="301"/>
      <c r="J122" s="318" t="s">
        <v>52</v>
      </c>
      <c r="K122" s="318" t="s">
        <v>27</v>
      </c>
      <c r="L122" s="346" t="s">
        <v>681</v>
      </c>
      <c r="M122" s="318" t="s">
        <v>37</v>
      </c>
      <c r="N122" s="342" t="s">
        <v>24</v>
      </c>
      <c r="O122" s="58"/>
      <c r="P122" s="318"/>
      <c r="Q122" s="318"/>
      <c r="R122" s="318"/>
      <c r="S122" s="318"/>
      <c r="T122" s="318"/>
      <c r="U122" s="318"/>
      <c r="V122" s="318"/>
      <c r="W122" s="318"/>
      <c r="X122" s="318" t="s">
        <v>24</v>
      </c>
      <c r="Y122" s="318"/>
      <c r="Z122" s="318"/>
      <c r="AA122" s="47">
        <f>COUNTIF(P122:Z122,"x")</f>
        <v>1</v>
      </c>
      <c r="AB122" s="329" t="s">
        <v>330</v>
      </c>
      <c r="AC122" s="318"/>
      <c r="AD122" s="318"/>
      <c r="AE122" s="318"/>
      <c r="AF122" s="318"/>
      <c r="AG122" s="318"/>
      <c r="AH122" s="318"/>
      <c r="AI122" s="318"/>
      <c r="AJ122" s="318"/>
      <c r="AK122" s="318"/>
      <c r="AL122" s="318" t="s">
        <v>330</v>
      </c>
      <c r="AM122" s="318" t="s">
        <v>330</v>
      </c>
      <c r="AN122" s="318"/>
      <c r="AO122" s="318" t="s">
        <v>330</v>
      </c>
      <c r="AP122" s="318"/>
      <c r="AQ122" s="318"/>
      <c r="AR122" s="318"/>
      <c r="AS122" s="318"/>
      <c r="AT122" s="318"/>
      <c r="AU122" s="318"/>
      <c r="AV122" s="318"/>
      <c r="AW122" s="318"/>
      <c r="AX122" s="318"/>
      <c r="AY122" s="342"/>
      <c r="AZ122" s="472"/>
      <c r="BA122" s="342"/>
      <c r="BB122" s="472"/>
      <c r="BC122" s="318"/>
      <c r="BD122" s="318"/>
      <c r="BE122" s="318"/>
      <c r="BF122" s="318"/>
      <c r="BG122" s="318"/>
      <c r="BH122" s="318"/>
      <c r="BI122" s="318"/>
      <c r="BJ122" s="45">
        <v>2</v>
      </c>
      <c r="BK122" s="45">
        <v>2</v>
      </c>
      <c r="BL122" s="45">
        <v>2</v>
      </c>
      <c r="BM122" s="45">
        <v>2</v>
      </c>
      <c r="BN122" s="45">
        <v>2</v>
      </c>
      <c r="BO122" s="45">
        <v>2</v>
      </c>
      <c r="BP122" s="45">
        <v>2</v>
      </c>
      <c r="BQ122" s="45">
        <v>2</v>
      </c>
      <c r="BR122" s="45">
        <v>2</v>
      </c>
      <c r="BS122" s="45">
        <v>2</v>
      </c>
      <c r="BT122" s="45">
        <v>2</v>
      </c>
      <c r="BU122" s="45">
        <v>2</v>
      </c>
      <c r="BV122" s="45">
        <v>2</v>
      </c>
      <c r="BW122" s="45">
        <v>2</v>
      </c>
      <c r="BX122" s="45">
        <v>2</v>
      </c>
      <c r="BY122" s="45">
        <v>2</v>
      </c>
      <c r="BZ122" s="45">
        <v>2</v>
      </c>
      <c r="CA122" s="45">
        <v>2</v>
      </c>
      <c r="CB122" s="45">
        <v>2</v>
      </c>
      <c r="CC122" s="45">
        <v>2</v>
      </c>
      <c r="CD122" s="45">
        <v>2</v>
      </c>
      <c r="CE122" s="45">
        <v>2</v>
      </c>
      <c r="CF122" s="45">
        <v>2</v>
      </c>
      <c r="CG122" s="45">
        <v>2</v>
      </c>
      <c r="CH122" s="45">
        <v>2</v>
      </c>
      <c r="CI122" s="45">
        <v>2</v>
      </c>
      <c r="CJ122" s="45">
        <v>2</v>
      </c>
      <c r="CK122" s="45">
        <v>2</v>
      </c>
      <c r="CL122" s="45">
        <v>2</v>
      </c>
      <c r="CM122" s="45">
        <v>2</v>
      </c>
      <c r="CN122" s="45">
        <v>2</v>
      </c>
      <c r="CO122" s="45">
        <v>2</v>
      </c>
      <c r="CP122" s="45">
        <v>2</v>
      </c>
      <c r="CQ122" s="45">
        <v>2</v>
      </c>
      <c r="CR122" s="45">
        <v>2</v>
      </c>
      <c r="CS122" s="45">
        <v>2</v>
      </c>
      <c r="CT122" s="45">
        <v>2</v>
      </c>
      <c r="CU122" s="45"/>
      <c r="CV122" s="45"/>
      <c r="CW122" s="45"/>
      <c r="CX122" s="45">
        <v>2</v>
      </c>
      <c r="CY122" s="43">
        <f>COUNTIF($BJ122:$CX122,2)</f>
        <v>38</v>
      </c>
      <c r="CZ122" s="42">
        <f>CY122/COUNTA($BJ122:$CX122)</f>
        <v>1</v>
      </c>
      <c r="DA122" s="43">
        <f>COUNTIF($BJ122:$CX122,1)</f>
        <v>0</v>
      </c>
      <c r="DB122" s="42">
        <f>DA122/COUNTA($BI122:$CX122)</f>
        <v>0</v>
      </c>
      <c r="DC122" s="43">
        <f>COUNTIF($BI122:$CX122,0)</f>
        <v>0</v>
      </c>
      <c r="DD122" s="42">
        <f>DC122/COUNTA($BI122:$CX122)</f>
        <v>0</v>
      </c>
      <c r="DE122" s="43">
        <f>COUNTIF($BI122:$CX122,"KĐG")</f>
        <v>0</v>
      </c>
      <c r="DF122" s="42">
        <f>DE122/COUNTA($BI122:$CX122)</f>
        <v>0</v>
      </c>
      <c r="DG122" s="41">
        <f>(((CY122*2)+(DA122*1)+(DC122*0)))/COUNTA($BI122:$CX122)</f>
        <v>2</v>
      </c>
      <c r="DH122" s="40" t="str">
        <f>IF(DG122&gt;=1.6,"Đạt mục tiêu",IF(DG122&gt;=1,"Cần cố gắng","Chưa đạt"))</f>
        <v>Đạt mục tiêu</v>
      </c>
      <c r="DI122" s="342"/>
    </row>
    <row r="123" spans="1:113" s="38" customFormat="1" ht="73.5" hidden="1" customHeight="1" x14ac:dyDescent="0.25">
      <c r="A123" s="284">
        <v>63</v>
      </c>
      <c r="B123" s="284"/>
      <c r="C123" s="322" t="s">
        <v>787</v>
      </c>
      <c r="D123" s="322" t="s">
        <v>223</v>
      </c>
      <c r="E123" s="322" t="s">
        <v>786</v>
      </c>
      <c r="F123" s="322" t="s">
        <v>223</v>
      </c>
      <c r="G123" s="322" t="s">
        <v>786</v>
      </c>
      <c r="H123" s="326" t="s">
        <v>786</v>
      </c>
      <c r="I123" s="327"/>
      <c r="J123" s="329" t="s">
        <v>84</v>
      </c>
      <c r="K123" s="329" t="s">
        <v>27</v>
      </c>
      <c r="L123" s="310" t="s">
        <v>681</v>
      </c>
      <c r="M123" s="341" t="s">
        <v>37</v>
      </c>
      <c r="N123" s="51" t="s">
        <v>24</v>
      </c>
      <c r="O123" s="50"/>
      <c r="P123" s="329"/>
      <c r="Q123" s="329"/>
      <c r="R123" s="329"/>
      <c r="S123" s="341"/>
      <c r="T123" s="341"/>
      <c r="U123" s="341"/>
      <c r="V123" s="341" t="s">
        <v>24</v>
      </c>
      <c r="W123" s="341"/>
      <c r="X123" s="329"/>
      <c r="Y123" s="329"/>
      <c r="Z123" s="329"/>
      <c r="AA123" s="47">
        <f>COUNTIF(P123:Z123,"x")</f>
        <v>1</v>
      </c>
      <c r="AB123" s="329" t="s">
        <v>330</v>
      </c>
      <c r="AC123" s="341"/>
      <c r="AD123" s="329"/>
      <c r="AE123" s="329"/>
      <c r="AF123" s="329"/>
      <c r="AG123" s="329"/>
      <c r="AH123" s="329"/>
      <c r="AI123" s="329"/>
      <c r="AJ123" s="329"/>
      <c r="AK123" s="329"/>
      <c r="AL123" s="329"/>
      <c r="AM123" s="329"/>
      <c r="AN123" s="329"/>
      <c r="AO123" s="329"/>
      <c r="AP123" s="329"/>
      <c r="AQ123" s="329"/>
      <c r="AR123" s="329"/>
      <c r="AS123" s="329"/>
      <c r="AT123" s="329"/>
      <c r="AU123" s="329"/>
      <c r="AV123" s="329"/>
      <c r="AW123" s="329"/>
      <c r="AX123" s="329" t="s">
        <v>32</v>
      </c>
      <c r="AY123" s="39"/>
      <c r="AZ123" s="39"/>
      <c r="BA123" s="39"/>
      <c r="BB123" s="39"/>
      <c r="BC123" s="329"/>
      <c r="BD123" s="329"/>
      <c r="BE123" s="329"/>
      <c r="BF123" s="329"/>
      <c r="BG123" s="329"/>
      <c r="BH123" s="329"/>
      <c r="BI123" s="329"/>
      <c r="BJ123" s="45">
        <v>2</v>
      </c>
      <c r="BK123" s="45">
        <v>2</v>
      </c>
      <c r="BL123" s="45">
        <v>2</v>
      </c>
      <c r="BM123" s="45">
        <v>2</v>
      </c>
      <c r="BN123" s="45">
        <v>2</v>
      </c>
      <c r="BO123" s="45">
        <v>2</v>
      </c>
      <c r="BP123" s="45">
        <v>2</v>
      </c>
      <c r="BQ123" s="45">
        <v>2</v>
      </c>
      <c r="BR123" s="45">
        <v>2</v>
      </c>
      <c r="BS123" s="45">
        <v>2</v>
      </c>
      <c r="BT123" s="45">
        <v>2</v>
      </c>
      <c r="BU123" s="45">
        <v>2</v>
      </c>
      <c r="BV123" s="45">
        <v>2</v>
      </c>
      <c r="BW123" s="45">
        <v>2</v>
      </c>
      <c r="BX123" s="45">
        <v>2</v>
      </c>
      <c r="BY123" s="45">
        <v>2</v>
      </c>
      <c r="BZ123" s="45">
        <v>2</v>
      </c>
      <c r="CA123" s="45">
        <v>2</v>
      </c>
      <c r="CB123" s="45">
        <v>2</v>
      </c>
      <c r="CC123" s="45">
        <v>2</v>
      </c>
      <c r="CD123" s="45">
        <v>2</v>
      </c>
      <c r="CE123" s="45">
        <v>2</v>
      </c>
      <c r="CF123" s="45">
        <v>2</v>
      </c>
      <c r="CG123" s="45">
        <v>2</v>
      </c>
      <c r="CH123" s="45">
        <v>2</v>
      </c>
      <c r="CI123" s="45">
        <v>2</v>
      </c>
      <c r="CJ123" s="45">
        <v>2</v>
      </c>
      <c r="CK123" s="45">
        <v>2</v>
      </c>
      <c r="CL123" s="45">
        <v>2</v>
      </c>
      <c r="CM123" s="45">
        <v>2</v>
      </c>
      <c r="CN123" s="45">
        <v>2</v>
      </c>
      <c r="CO123" s="45">
        <v>2</v>
      </c>
      <c r="CP123" s="45">
        <v>2</v>
      </c>
      <c r="CQ123" s="45">
        <v>2</v>
      </c>
      <c r="CR123" s="45">
        <v>2</v>
      </c>
      <c r="CS123" s="45">
        <v>2</v>
      </c>
      <c r="CT123" s="45">
        <v>2</v>
      </c>
      <c r="CU123" s="45"/>
      <c r="CV123" s="45"/>
      <c r="CW123" s="45"/>
      <c r="CX123" s="45">
        <v>2</v>
      </c>
      <c r="CY123" s="43">
        <f>COUNTIF($BI123:$CX123,2)</f>
        <v>38</v>
      </c>
      <c r="CZ123" s="42">
        <f>CY123/COUNTA($BI123:$CX123)</f>
        <v>1</v>
      </c>
      <c r="DA123" s="43">
        <f>COUNTIF($BI123:$CX123,1)</f>
        <v>0</v>
      </c>
      <c r="DB123" s="42">
        <f>DA123/COUNTA($BI123:$CX123)</f>
        <v>0</v>
      </c>
      <c r="DC123" s="43">
        <f>COUNTIF($BI123:$CX123,0)</f>
        <v>0</v>
      </c>
      <c r="DD123" s="42">
        <f>DC123/COUNTA($BI123:$CX123)</f>
        <v>0</v>
      </c>
      <c r="DE123" s="43">
        <f>COUNTIF($BI123:$CX123,"KĐG")</f>
        <v>0</v>
      </c>
      <c r="DF123" s="42">
        <f>DE123/COUNTA($BI123:$CX123)</f>
        <v>0</v>
      </c>
      <c r="DG123" s="52">
        <f>(((CY123*2)+(DA123*1)+(DC123*0)))/COUNTA($BI123:$CX123)</f>
        <v>2</v>
      </c>
      <c r="DH123" s="43" t="str">
        <f>IF(DG123&gt;=1.6,"Đạt mục tiêu",IF(DG123&gt;=1,"Cần cố gắng","Chưa đạt"))</f>
        <v>Đạt mục tiêu</v>
      </c>
      <c r="DI123" s="39"/>
    </row>
    <row r="124" spans="1:113" s="38" customFormat="1" ht="59.25" hidden="1" customHeight="1" x14ac:dyDescent="0.25">
      <c r="A124" s="268">
        <v>64</v>
      </c>
      <c r="B124" s="268"/>
      <c r="C124" s="310" t="s">
        <v>785</v>
      </c>
      <c r="D124" s="310" t="s">
        <v>54</v>
      </c>
      <c r="E124" s="310" t="s">
        <v>784</v>
      </c>
      <c r="F124" s="310" t="s">
        <v>54</v>
      </c>
      <c r="G124" s="310" t="s">
        <v>784</v>
      </c>
      <c r="H124" s="310" t="s">
        <v>784</v>
      </c>
      <c r="I124" s="327"/>
      <c r="J124" s="329" t="s">
        <v>41</v>
      </c>
      <c r="K124" s="329" t="s">
        <v>27</v>
      </c>
      <c r="L124" s="310" t="s">
        <v>681</v>
      </c>
      <c r="M124" s="341" t="s">
        <v>25</v>
      </c>
      <c r="N124" s="51" t="s">
        <v>24</v>
      </c>
      <c r="O124" s="50">
        <v>1</v>
      </c>
      <c r="P124" s="329"/>
      <c r="Q124" s="329"/>
      <c r="R124" s="329"/>
      <c r="S124" s="341"/>
      <c r="T124" s="341"/>
      <c r="U124" s="341"/>
      <c r="V124" s="341"/>
      <c r="W124" s="341"/>
      <c r="X124" s="329"/>
      <c r="Y124" s="329" t="s">
        <v>24</v>
      </c>
      <c r="Z124" s="329"/>
      <c r="AA124" s="47">
        <f>COUNTIF(P124:Z124,"x")</f>
        <v>1</v>
      </c>
      <c r="AB124" s="329"/>
      <c r="AC124" s="341"/>
      <c r="AD124" s="329"/>
      <c r="AE124" s="329"/>
      <c r="AF124" s="329"/>
      <c r="AG124" s="329"/>
      <c r="AH124" s="329"/>
      <c r="AI124" s="329"/>
      <c r="AJ124" s="329"/>
      <c r="AK124" s="329"/>
      <c r="AL124" s="329"/>
      <c r="AM124" s="329"/>
      <c r="AN124" s="329"/>
      <c r="AO124" s="329"/>
      <c r="AP124" s="329"/>
      <c r="AQ124" s="329"/>
      <c r="AR124" s="329"/>
      <c r="AS124" s="329"/>
      <c r="AT124" s="329"/>
      <c r="AU124" s="329"/>
      <c r="AV124" s="329"/>
      <c r="AW124" s="329"/>
      <c r="AX124" s="329"/>
      <c r="AY124" s="39"/>
      <c r="AZ124" s="39"/>
      <c r="BA124" s="39"/>
      <c r="BB124" s="39"/>
      <c r="BC124" s="329"/>
      <c r="BD124" s="329"/>
      <c r="BE124" s="329"/>
      <c r="BF124" s="329"/>
      <c r="BG124" s="329"/>
      <c r="BH124" s="329"/>
      <c r="BI124" s="329"/>
      <c r="BJ124" s="45">
        <v>2</v>
      </c>
      <c r="BK124" s="45">
        <v>2</v>
      </c>
      <c r="BL124" s="45">
        <v>2</v>
      </c>
      <c r="BM124" s="45">
        <v>2</v>
      </c>
      <c r="BN124" s="45">
        <v>2</v>
      </c>
      <c r="BO124" s="45">
        <v>2</v>
      </c>
      <c r="BP124" s="45">
        <v>2</v>
      </c>
      <c r="BQ124" s="45">
        <v>2</v>
      </c>
      <c r="BR124" s="45">
        <v>2</v>
      </c>
      <c r="BS124" s="45">
        <v>2</v>
      </c>
      <c r="BT124" s="45">
        <v>2</v>
      </c>
      <c r="BU124" s="45">
        <v>2</v>
      </c>
      <c r="BV124" s="45">
        <v>2</v>
      </c>
      <c r="BW124" s="45">
        <v>2</v>
      </c>
      <c r="BX124" s="45">
        <v>2</v>
      </c>
      <c r="BY124" s="45">
        <v>2</v>
      </c>
      <c r="BZ124" s="45">
        <v>2</v>
      </c>
      <c r="CA124" s="45">
        <v>2</v>
      </c>
      <c r="CB124" s="45">
        <v>2</v>
      </c>
      <c r="CC124" s="45">
        <v>2</v>
      </c>
      <c r="CD124" s="45">
        <v>2</v>
      </c>
      <c r="CE124" s="45">
        <v>2</v>
      </c>
      <c r="CF124" s="45">
        <v>2</v>
      </c>
      <c r="CG124" s="45">
        <v>2</v>
      </c>
      <c r="CH124" s="45">
        <v>2</v>
      </c>
      <c r="CI124" s="45">
        <v>2</v>
      </c>
      <c r="CJ124" s="45">
        <v>2</v>
      </c>
      <c r="CK124" s="45">
        <v>2</v>
      </c>
      <c r="CL124" s="45">
        <v>2</v>
      </c>
      <c r="CM124" s="45">
        <v>2</v>
      </c>
      <c r="CN124" s="45">
        <v>2</v>
      </c>
      <c r="CO124" s="45">
        <v>2</v>
      </c>
      <c r="CP124" s="45">
        <v>2</v>
      </c>
      <c r="CQ124" s="45">
        <v>2</v>
      </c>
      <c r="CR124" s="45">
        <v>2</v>
      </c>
      <c r="CS124" s="45">
        <v>2</v>
      </c>
      <c r="CT124" s="45">
        <v>2</v>
      </c>
      <c r="CU124" s="45"/>
      <c r="CV124" s="45"/>
      <c r="CW124" s="45"/>
      <c r="CX124" s="45">
        <v>2</v>
      </c>
      <c r="CY124" s="40">
        <f>COUNTIF($BI124:$CX124,2)</f>
        <v>38</v>
      </c>
      <c r="CZ124" s="44">
        <f>CY124/33</f>
        <v>1.1515151515151516</v>
      </c>
      <c r="DA124" s="40">
        <f>COUNTIF($BI124:$CX124,1)</f>
        <v>0</v>
      </c>
      <c r="DB124" s="44">
        <f>DA124/33</f>
        <v>0</v>
      </c>
      <c r="DC124" s="40">
        <f>COUNTIF($BI124:$CX124,0)</f>
        <v>0</v>
      </c>
      <c r="DD124" s="44">
        <f>DC124/COUNTA($BI124:$CX124)</f>
        <v>0</v>
      </c>
      <c r="DE124" s="43">
        <f>COUNTIF($BI124:$CX124,"KĐG")</f>
        <v>0</v>
      </c>
      <c r="DF124" s="42">
        <f>DE124/COUNTA($BI124:$CX124)</f>
        <v>0</v>
      </c>
      <c r="DG124" s="41">
        <f>(((CY124*2)+(DA124*1)+(DC124*0)))/COUNTA($BI124:$CX124)</f>
        <v>2</v>
      </c>
      <c r="DH124" s="40" t="str">
        <f>IF(DG124&gt;=1.6,"Đạt mục tiêu",IF(DG124&gt;=1,"Cần cố gắng","Chưa đạt"))</f>
        <v>Đạt mục tiêu</v>
      </c>
      <c r="DI124" s="39"/>
    </row>
    <row r="125" spans="1:113" s="373" customFormat="1" ht="65.25" customHeight="1" x14ac:dyDescent="0.25">
      <c r="A125" s="646">
        <v>17</v>
      </c>
      <c r="B125" s="268"/>
      <c r="C125" s="771" t="s">
        <v>783</v>
      </c>
      <c r="D125" s="749" t="s">
        <v>54</v>
      </c>
      <c r="E125" s="771" t="s">
        <v>781</v>
      </c>
      <c r="F125" s="458"/>
      <c r="G125" s="310" t="s">
        <v>782</v>
      </c>
      <c r="H125" s="241" t="s">
        <v>1151</v>
      </c>
      <c r="I125" s="528" t="s">
        <v>1123</v>
      </c>
      <c r="J125" s="465" t="s">
        <v>33</v>
      </c>
      <c r="K125" s="465" t="s">
        <v>27</v>
      </c>
      <c r="L125" s="405" t="s">
        <v>681</v>
      </c>
      <c r="M125" s="341"/>
      <c r="N125" s="51"/>
      <c r="O125" s="50"/>
      <c r="P125" s="329"/>
      <c r="Q125" s="329"/>
      <c r="R125" s="329"/>
      <c r="S125" s="341"/>
      <c r="T125" s="341"/>
      <c r="U125" s="341"/>
      <c r="V125" s="341"/>
      <c r="W125" s="341"/>
      <c r="X125" s="329"/>
      <c r="Y125" s="329"/>
      <c r="Z125" s="329"/>
      <c r="AA125" s="47"/>
      <c r="AB125" s="329"/>
      <c r="AC125" s="341"/>
      <c r="AD125" s="329"/>
      <c r="AE125" s="329"/>
      <c r="AF125" s="329"/>
      <c r="AG125" s="329"/>
      <c r="AH125" s="329"/>
      <c r="AI125" s="329"/>
      <c r="AJ125" s="329"/>
      <c r="AK125" s="329"/>
      <c r="AL125" s="329"/>
      <c r="AM125" s="329"/>
      <c r="AN125" s="329"/>
      <c r="AO125" s="329"/>
      <c r="AP125" s="329"/>
      <c r="AQ125" s="329"/>
      <c r="AR125" s="329"/>
      <c r="AS125" s="329"/>
      <c r="AT125" s="329"/>
      <c r="AU125" s="329"/>
      <c r="AV125" s="329"/>
      <c r="AW125" s="329"/>
      <c r="AX125" s="329"/>
      <c r="AY125" s="465"/>
      <c r="AZ125" s="466" t="s">
        <v>144</v>
      </c>
      <c r="BA125" s="466"/>
      <c r="BB125" s="466"/>
      <c r="BC125" s="329"/>
      <c r="BD125" s="329"/>
      <c r="BE125" s="329"/>
      <c r="BF125" s="329"/>
      <c r="BG125" s="329"/>
      <c r="BH125" s="329"/>
      <c r="BI125" s="329"/>
      <c r="BJ125" s="45"/>
      <c r="BK125" s="45"/>
      <c r="BL125" s="45"/>
      <c r="BM125" s="45"/>
      <c r="BN125" s="45"/>
      <c r="BO125" s="45"/>
      <c r="BP125" s="45"/>
      <c r="BQ125" s="45"/>
      <c r="BR125" s="45"/>
      <c r="BS125" s="45"/>
      <c r="BT125" s="45"/>
      <c r="BU125" s="45"/>
      <c r="BV125" s="45"/>
      <c r="BW125" s="45"/>
      <c r="BX125" s="45"/>
      <c r="BY125" s="45"/>
      <c r="BZ125" s="45"/>
      <c r="CA125" s="45"/>
      <c r="CB125" s="45"/>
      <c r="CC125" s="45"/>
      <c r="CD125" s="45"/>
      <c r="CE125" s="45"/>
      <c r="CF125" s="45"/>
      <c r="CG125" s="45"/>
      <c r="CH125" s="45"/>
      <c r="CI125" s="45"/>
      <c r="CJ125" s="45"/>
      <c r="CK125" s="45"/>
      <c r="CL125" s="45"/>
      <c r="CM125" s="45"/>
      <c r="CN125" s="45"/>
      <c r="CO125" s="45"/>
      <c r="CP125" s="45"/>
      <c r="CQ125" s="45"/>
      <c r="CR125" s="45"/>
      <c r="CS125" s="45"/>
      <c r="CT125" s="45"/>
      <c r="CU125" s="45"/>
      <c r="CV125" s="45"/>
      <c r="CW125" s="45"/>
      <c r="CX125" s="45"/>
      <c r="CY125" s="40"/>
      <c r="CZ125" s="44"/>
      <c r="DA125" s="40"/>
      <c r="DB125" s="44"/>
      <c r="DC125" s="40"/>
      <c r="DD125" s="44"/>
      <c r="DE125" s="43"/>
      <c r="DF125" s="42"/>
      <c r="DG125" s="41"/>
      <c r="DH125" s="40"/>
      <c r="DI125" s="372"/>
    </row>
    <row r="126" spans="1:113" s="38" customFormat="1" ht="47.25" hidden="1" customHeight="1" x14ac:dyDescent="0.25">
      <c r="A126" s="670"/>
      <c r="B126" s="268"/>
      <c r="C126" s="616"/>
      <c r="D126" s="616"/>
      <c r="E126" s="616"/>
      <c r="F126" s="310" t="s">
        <v>54</v>
      </c>
      <c r="G126" s="310" t="s">
        <v>781</v>
      </c>
      <c r="H126" s="310" t="s">
        <v>781</v>
      </c>
      <c r="I126" s="327"/>
      <c r="J126" s="329" t="s">
        <v>41</v>
      </c>
      <c r="K126" s="329" t="s">
        <v>27</v>
      </c>
      <c r="L126" s="310" t="s">
        <v>681</v>
      </c>
      <c r="M126" s="341" t="s">
        <v>182</v>
      </c>
      <c r="N126" s="51" t="s">
        <v>24</v>
      </c>
      <c r="O126" s="50">
        <v>1</v>
      </c>
      <c r="P126" s="329"/>
      <c r="Q126" s="329"/>
      <c r="R126" s="329"/>
      <c r="S126" s="341"/>
      <c r="T126" s="341"/>
      <c r="U126" s="341"/>
      <c r="V126" s="341"/>
      <c r="W126" s="341"/>
      <c r="X126" s="329" t="s">
        <v>24</v>
      </c>
      <c r="Y126" s="329"/>
      <c r="Z126" s="329"/>
      <c r="AA126" s="47">
        <f>COUNTIF(P126:Z126,"x")</f>
        <v>1</v>
      </c>
      <c r="AB126" s="329"/>
      <c r="AC126" s="341"/>
      <c r="AD126" s="329"/>
      <c r="AE126" s="329"/>
      <c r="AF126" s="329"/>
      <c r="AG126" s="329"/>
      <c r="AH126" s="329"/>
      <c r="AI126" s="329"/>
      <c r="AJ126" s="329"/>
      <c r="AK126" s="329"/>
      <c r="AL126" s="329"/>
      <c r="AM126" s="329"/>
      <c r="AN126" s="329"/>
      <c r="AO126" s="329"/>
      <c r="AP126" s="329"/>
      <c r="AQ126" s="329"/>
      <c r="AR126" s="329"/>
      <c r="AS126" s="329"/>
      <c r="AT126" s="329"/>
      <c r="AU126" s="329"/>
      <c r="AV126" s="329"/>
      <c r="AW126" s="329"/>
      <c r="AX126" s="329"/>
      <c r="AY126" s="39"/>
      <c r="AZ126" s="39"/>
      <c r="BA126" s="39"/>
      <c r="BB126" s="39"/>
      <c r="BC126" s="329"/>
      <c r="BD126" s="329"/>
      <c r="BE126" s="329"/>
      <c r="BF126" s="329"/>
      <c r="BG126" s="329"/>
      <c r="BH126" s="329"/>
      <c r="BI126" s="329"/>
      <c r="BJ126" s="45">
        <v>2</v>
      </c>
      <c r="BK126" s="45">
        <v>2</v>
      </c>
      <c r="BL126" s="45">
        <v>2</v>
      </c>
      <c r="BM126" s="45">
        <v>2</v>
      </c>
      <c r="BN126" s="45">
        <v>2</v>
      </c>
      <c r="BO126" s="45">
        <v>2</v>
      </c>
      <c r="BP126" s="45">
        <v>2</v>
      </c>
      <c r="BQ126" s="45">
        <v>2</v>
      </c>
      <c r="BR126" s="45">
        <v>2</v>
      </c>
      <c r="BS126" s="45">
        <v>2</v>
      </c>
      <c r="BT126" s="45">
        <v>2</v>
      </c>
      <c r="BU126" s="45">
        <v>2</v>
      </c>
      <c r="BV126" s="45">
        <v>2</v>
      </c>
      <c r="BW126" s="45">
        <v>2</v>
      </c>
      <c r="BX126" s="45">
        <v>2</v>
      </c>
      <c r="BY126" s="45">
        <v>2</v>
      </c>
      <c r="BZ126" s="45">
        <v>2</v>
      </c>
      <c r="CA126" s="45">
        <v>2</v>
      </c>
      <c r="CB126" s="45">
        <v>2</v>
      </c>
      <c r="CC126" s="45">
        <v>2</v>
      </c>
      <c r="CD126" s="45">
        <v>2</v>
      </c>
      <c r="CE126" s="45">
        <v>2</v>
      </c>
      <c r="CF126" s="45">
        <v>2</v>
      </c>
      <c r="CG126" s="45">
        <v>2</v>
      </c>
      <c r="CH126" s="45">
        <v>2</v>
      </c>
      <c r="CI126" s="45">
        <v>2</v>
      </c>
      <c r="CJ126" s="45">
        <v>2</v>
      </c>
      <c r="CK126" s="45">
        <v>2</v>
      </c>
      <c r="CL126" s="45">
        <v>2</v>
      </c>
      <c r="CM126" s="45">
        <v>2</v>
      </c>
      <c r="CN126" s="45">
        <v>2</v>
      </c>
      <c r="CO126" s="45">
        <v>2</v>
      </c>
      <c r="CP126" s="45">
        <v>2</v>
      </c>
      <c r="CQ126" s="45">
        <v>2</v>
      </c>
      <c r="CR126" s="45">
        <v>2</v>
      </c>
      <c r="CS126" s="45">
        <v>2</v>
      </c>
      <c r="CT126" s="45">
        <v>2</v>
      </c>
      <c r="CU126" s="45"/>
      <c r="CV126" s="45"/>
      <c r="CW126" s="45"/>
      <c r="CX126" s="45">
        <v>2</v>
      </c>
      <c r="CY126" s="43">
        <f>COUNTIF($BI126:$CX126,2)</f>
        <v>38</v>
      </c>
      <c r="CZ126" s="42">
        <f>CY126/COUNTA($BI126:$CX126)</f>
        <v>1</v>
      </c>
      <c r="DA126" s="43">
        <f>COUNTIF($BI126:$CX126,1)</f>
        <v>0</v>
      </c>
      <c r="DB126" s="42">
        <f>DA126/COUNTA($BI126:$CX126)</f>
        <v>0</v>
      </c>
      <c r="DC126" s="43">
        <f>COUNTIF($BI126:$CX126,0)</f>
        <v>0</v>
      </c>
      <c r="DD126" s="42">
        <f>DC126/COUNTA($BI126:$CX126)</f>
        <v>0</v>
      </c>
      <c r="DE126" s="43">
        <f>COUNTIF($BI126:$CX126,"KĐG")</f>
        <v>0</v>
      </c>
      <c r="DF126" s="42">
        <f>DE126/COUNTA($BI126:$CX126)</f>
        <v>0</v>
      </c>
      <c r="DG126" s="52">
        <f>(((CY126*2)+(DA126*1)+(DC126*0)))/COUNTA($BI126:$CX126)</f>
        <v>2</v>
      </c>
      <c r="DH126" s="43" t="str">
        <f>IF(DG126&gt;=1.6,"Đạt mục tiêu",IF(DG126&gt;=1,"Cần cố gắng","Chưa đạt"))</f>
        <v>Đạt mục tiêu</v>
      </c>
      <c r="DI126" s="39"/>
    </row>
    <row r="127" spans="1:113" s="38" customFormat="1" ht="50.25" customHeight="1" x14ac:dyDescent="0.25">
      <c r="A127" s="646">
        <v>18</v>
      </c>
      <c r="B127" s="629"/>
      <c r="C127" s="649" t="s">
        <v>780</v>
      </c>
      <c r="D127" s="658" t="s">
        <v>35</v>
      </c>
      <c r="E127" s="655" t="s">
        <v>1149</v>
      </c>
      <c r="F127" s="445" t="s">
        <v>35</v>
      </c>
      <c r="G127" s="310" t="s">
        <v>779</v>
      </c>
      <c r="H127" s="241" t="s">
        <v>1148</v>
      </c>
      <c r="I127" s="528" t="s">
        <v>1123</v>
      </c>
      <c r="J127" s="392" t="s">
        <v>33</v>
      </c>
      <c r="K127" s="580" t="s">
        <v>27</v>
      </c>
      <c r="L127" s="405" t="s">
        <v>681</v>
      </c>
      <c r="M127" s="341" t="s">
        <v>37</v>
      </c>
      <c r="N127" s="51" t="s">
        <v>24</v>
      </c>
      <c r="O127" s="50"/>
      <c r="P127" s="329"/>
      <c r="Q127" s="329" t="s">
        <v>24</v>
      </c>
      <c r="R127" s="329"/>
      <c r="S127" s="341" t="s">
        <v>24</v>
      </c>
      <c r="T127" s="341"/>
      <c r="U127" s="341"/>
      <c r="V127" s="341"/>
      <c r="W127" s="341"/>
      <c r="X127" s="329"/>
      <c r="Y127" s="329"/>
      <c r="Z127" s="329"/>
      <c r="AA127" s="47">
        <f>COUNTIF(P127:Z127,"x")</f>
        <v>2</v>
      </c>
      <c r="AB127" s="329"/>
      <c r="AC127" s="341"/>
      <c r="AD127" s="329"/>
      <c r="AE127" s="329" t="s">
        <v>144</v>
      </c>
      <c r="AF127" s="329" t="s">
        <v>144</v>
      </c>
      <c r="AG127" s="329"/>
      <c r="AH127" s="326"/>
      <c r="AI127" s="326"/>
      <c r="AJ127" s="326"/>
      <c r="AK127" s="326"/>
      <c r="AL127" s="329"/>
      <c r="AM127" s="329"/>
      <c r="AN127" s="329"/>
      <c r="AO127" s="329"/>
      <c r="AP127" s="329"/>
      <c r="AQ127" s="329"/>
      <c r="AR127" s="329"/>
      <c r="AS127" s="329"/>
      <c r="AT127" s="329"/>
      <c r="AU127" s="329"/>
      <c r="AV127" s="329"/>
      <c r="AW127" s="329"/>
      <c r="AX127" s="329"/>
      <c r="AY127" s="580" t="s">
        <v>144</v>
      </c>
      <c r="AZ127" s="477"/>
      <c r="BA127" s="47" t="s">
        <v>144</v>
      </c>
      <c r="BB127" s="47"/>
      <c r="BC127" s="329"/>
      <c r="BD127" s="329"/>
      <c r="BE127" s="329"/>
      <c r="BF127" s="329"/>
      <c r="BG127" s="329"/>
      <c r="BH127" s="329"/>
      <c r="BI127" s="329"/>
      <c r="BJ127" s="45">
        <v>2</v>
      </c>
      <c r="BK127" s="45">
        <v>1</v>
      </c>
      <c r="BL127" s="45">
        <v>2</v>
      </c>
      <c r="BM127" s="45">
        <v>2</v>
      </c>
      <c r="BN127" s="45">
        <v>2</v>
      </c>
      <c r="BO127" s="45">
        <v>2</v>
      </c>
      <c r="BP127" s="45">
        <v>2</v>
      </c>
      <c r="BQ127" s="45">
        <v>2</v>
      </c>
      <c r="BR127" s="45">
        <v>2</v>
      </c>
      <c r="BS127" s="45">
        <v>2</v>
      </c>
      <c r="BT127" s="45">
        <v>1</v>
      </c>
      <c r="BU127" s="45">
        <v>2</v>
      </c>
      <c r="BV127" s="45">
        <v>2</v>
      </c>
      <c r="BW127" s="45">
        <v>1</v>
      </c>
      <c r="BX127" s="45">
        <v>2</v>
      </c>
      <c r="BY127" s="45">
        <v>2</v>
      </c>
      <c r="BZ127" s="45">
        <v>1</v>
      </c>
      <c r="CA127" s="45">
        <v>2</v>
      </c>
      <c r="CB127" s="45">
        <v>1</v>
      </c>
      <c r="CC127" s="45">
        <v>2</v>
      </c>
      <c r="CD127" s="45">
        <v>2</v>
      </c>
      <c r="CE127" s="45">
        <v>2</v>
      </c>
      <c r="CF127" s="45">
        <v>1</v>
      </c>
      <c r="CG127" s="45">
        <v>1</v>
      </c>
      <c r="CH127" s="45">
        <v>2</v>
      </c>
      <c r="CI127" s="45">
        <v>2</v>
      </c>
      <c r="CJ127" s="45">
        <v>2</v>
      </c>
      <c r="CK127" s="45">
        <v>1</v>
      </c>
      <c r="CL127" s="45">
        <v>2</v>
      </c>
      <c r="CM127" s="45">
        <v>2</v>
      </c>
      <c r="CN127" s="45">
        <v>1</v>
      </c>
      <c r="CO127" s="45">
        <v>2</v>
      </c>
      <c r="CP127" s="45">
        <v>2</v>
      </c>
      <c r="CQ127" s="45">
        <v>2</v>
      </c>
      <c r="CR127" s="45">
        <v>1</v>
      </c>
      <c r="CS127" s="45">
        <v>2</v>
      </c>
      <c r="CT127" s="45">
        <v>1</v>
      </c>
      <c r="CU127" s="45">
        <v>2</v>
      </c>
      <c r="CV127" s="45">
        <v>2</v>
      </c>
      <c r="CW127" s="45">
        <v>1</v>
      </c>
      <c r="CX127" s="45">
        <v>2</v>
      </c>
      <c r="CY127" s="40">
        <f>COUNTIF($BI127:$CX127,2)</f>
        <v>29</v>
      </c>
      <c r="CZ127" s="44">
        <f>CY127/COUNTA($BJ127:$CX127)</f>
        <v>0.70731707317073167</v>
      </c>
      <c r="DA127" s="40">
        <f>COUNTIF($BJ127:$CX127,1)</f>
        <v>12</v>
      </c>
      <c r="DB127" s="44">
        <f>DA127/COUNTA($BJ127:$CX127)</f>
        <v>0.29268292682926828</v>
      </c>
      <c r="DC127" s="40">
        <f>COUNTIF($BI127:$CX127,0)</f>
        <v>0</v>
      </c>
      <c r="DD127" s="44">
        <f>DC127/COUNTA($BI127:$CX127)</f>
        <v>0</v>
      </c>
      <c r="DE127" s="43">
        <f>COUNTIF($BI127:$CX127,"KĐG")</f>
        <v>0</v>
      </c>
      <c r="DF127" s="42">
        <f>DE127/COUNTA($BI127:$CX127)</f>
        <v>0</v>
      </c>
      <c r="DG127" s="41">
        <f>(((CY127*2)+(DA127*1)+(DC127*0)))/COUNTA($BI127:$CX127)</f>
        <v>1.7073170731707317</v>
      </c>
      <c r="DH127" s="40" t="str">
        <f>IF(DG127&gt;=1.6,"Đạt mục tiêu",IF(DG127&gt;=1,"Cần cố gắng","Chưa đạt"))</f>
        <v>Đạt mục tiêu</v>
      </c>
      <c r="DI127" s="47"/>
    </row>
    <row r="128" spans="1:113" s="38" customFormat="1" ht="34.5" customHeight="1" x14ac:dyDescent="0.25">
      <c r="A128" s="647"/>
      <c r="B128" s="630"/>
      <c r="C128" s="650"/>
      <c r="D128" s="659"/>
      <c r="E128" s="656"/>
      <c r="F128" s="572"/>
      <c r="G128" s="572"/>
      <c r="H128" s="241" t="s">
        <v>777</v>
      </c>
      <c r="I128" s="528" t="s">
        <v>1123</v>
      </c>
      <c r="J128" s="578" t="s">
        <v>33</v>
      </c>
      <c r="K128" s="580" t="s">
        <v>27</v>
      </c>
      <c r="L128" s="405"/>
      <c r="M128" s="586"/>
      <c r="N128" s="51"/>
      <c r="O128" s="50"/>
      <c r="P128" s="579"/>
      <c r="Q128" s="579"/>
      <c r="R128" s="579"/>
      <c r="S128" s="586"/>
      <c r="T128" s="586"/>
      <c r="U128" s="586"/>
      <c r="V128" s="586"/>
      <c r="W128" s="586"/>
      <c r="X128" s="579"/>
      <c r="Y128" s="579"/>
      <c r="Z128" s="579"/>
      <c r="AA128" s="47"/>
      <c r="AB128" s="579"/>
      <c r="AC128" s="586"/>
      <c r="AD128" s="579"/>
      <c r="AE128" s="579"/>
      <c r="AF128" s="579"/>
      <c r="AG128" s="579"/>
      <c r="AH128" s="577"/>
      <c r="AI128" s="577"/>
      <c r="AJ128" s="577"/>
      <c r="AK128" s="577"/>
      <c r="AL128" s="579"/>
      <c r="AM128" s="579"/>
      <c r="AN128" s="579"/>
      <c r="AO128" s="579"/>
      <c r="AP128" s="579"/>
      <c r="AQ128" s="579"/>
      <c r="AR128" s="579"/>
      <c r="AS128" s="579"/>
      <c r="AT128" s="579"/>
      <c r="AU128" s="579"/>
      <c r="AV128" s="579"/>
      <c r="AW128" s="579"/>
      <c r="AX128" s="579"/>
      <c r="AY128" s="580"/>
      <c r="AZ128" s="580" t="s">
        <v>144</v>
      </c>
      <c r="BA128" s="47"/>
      <c r="BB128" s="47" t="s">
        <v>144</v>
      </c>
      <c r="BC128" s="579"/>
      <c r="BD128" s="579"/>
      <c r="BE128" s="579"/>
      <c r="BF128" s="579"/>
      <c r="BG128" s="579"/>
      <c r="BH128" s="579"/>
      <c r="BI128" s="579"/>
      <c r="BJ128" s="45"/>
      <c r="BK128" s="45"/>
      <c r="BL128" s="45"/>
      <c r="BM128" s="45"/>
      <c r="BN128" s="45"/>
      <c r="BO128" s="45"/>
      <c r="BP128" s="45"/>
      <c r="BQ128" s="45"/>
      <c r="BR128" s="45"/>
      <c r="BS128" s="45"/>
      <c r="BT128" s="45"/>
      <c r="BU128" s="45"/>
      <c r="BV128" s="45"/>
      <c r="BW128" s="45"/>
      <c r="BX128" s="45"/>
      <c r="BY128" s="45"/>
      <c r="BZ128" s="45"/>
      <c r="CA128" s="45"/>
      <c r="CB128" s="45"/>
      <c r="CC128" s="45"/>
      <c r="CD128" s="45"/>
      <c r="CE128" s="45"/>
      <c r="CF128" s="45"/>
      <c r="CG128" s="45"/>
      <c r="CH128" s="45"/>
      <c r="CI128" s="45"/>
      <c r="CJ128" s="45"/>
      <c r="CK128" s="45"/>
      <c r="CL128" s="45"/>
      <c r="CM128" s="45"/>
      <c r="CN128" s="45"/>
      <c r="CO128" s="45"/>
      <c r="CP128" s="45"/>
      <c r="CQ128" s="45"/>
      <c r="CR128" s="45"/>
      <c r="CS128" s="45"/>
      <c r="CT128" s="45"/>
      <c r="CU128" s="45"/>
      <c r="CV128" s="45"/>
      <c r="CW128" s="45"/>
      <c r="CX128" s="45"/>
      <c r="CY128" s="40"/>
      <c r="CZ128" s="44"/>
      <c r="DA128" s="40"/>
      <c r="DB128" s="44"/>
      <c r="DC128" s="40"/>
      <c r="DD128" s="44"/>
      <c r="DE128" s="43"/>
      <c r="DF128" s="42"/>
      <c r="DG128" s="41"/>
      <c r="DH128" s="40"/>
      <c r="DI128" s="47"/>
    </row>
    <row r="129" spans="1:113" s="38" customFormat="1" ht="36.75" customHeight="1" x14ac:dyDescent="0.25">
      <c r="A129" s="647"/>
      <c r="B129" s="630"/>
      <c r="C129" s="650"/>
      <c r="D129" s="659"/>
      <c r="E129" s="656"/>
      <c r="F129" s="572"/>
      <c r="G129" s="572"/>
      <c r="H129" s="241" t="s">
        <v>1197</v>
      </c>
      <c r="I129" s="528" t="s">
        <v>1123</v>
      </c>
      <c r="J129" s="578" t="s">
        <v>33</v>
      </c>
      <c r="K129" s="580" t="s">
        <v>27</v>
      </c>
      <c r="L129" s="405"/>
      <c r="M129" s="586"/>
      <c r="N129" s="51"/>
      <c r="O129" s="50"/>
      <c r="P129" s="579"/>
      <c r="Q129" s="579"/>
      <c r="R129" s="579"/>
      <c r="S129" s="586"/>
      <c r="T129" s="586"/>
      <c r="U129" s="586"/>
      <c r="V129" s="586"/>
      <c r="W129" s="586"/>
      <c r="X129" s="579"/>
      <c r="Y129" s="579"/>
      <c r="Z129" s="579"/>
      <c r="AA129" s="47"/>
      <c r="AB129" s="579"/>
      <c r="AC129" s="586"/>
      <c r="AD129" s="579"/>
      <c r="AE129" s="579"/>
      <c r="AF129" s="579"/>
      <c r="AG129" s="579"/>
      <c r="AH129" s="577"/>
      <c r="AI129" s="577"/>
      <c r="AJ129" s="577"/>
      <c r="AK129" s="577"/>
      <c r="AL129" s="579"/>
      <c r="AM129" s="579"/>
      <c r="AN129" s="579"/>
      <c r="AO129" s="579"/>
      <c r="AP129" s="579"/>
      <c r="AQ129" s="579"/>
      <c r="AR129" s="579"/>
      <c r="AS129" s="579"/>
      <c r="AT129" s="579"/>
      <c r="AU129" s="579"/>
      <c r="AV129" s="579"/>
      <c r="AW129" s="579"/>
      <c r="AX129" s="579"/>
      <c r="AY129" s="580" t="s">
        <v>144</v>
      </c>
      <c r="AZ129" s="580"/>
      <c r="BA129" s="47"/>
      <c r="BB129" s="47"/>
      <c r="BC129" s="579"/>
      <c r="BD129" s="579"/>
      <c r="BE129" s="579"/>
      <c r="BF129" s="579"/>
      <c r="BG129" s="579"/>
      <c r="BH129" s="579"/>
      <c r="BI129" s="579"/>
      <c r="BJ129" s="45"/>
      <c r="BK129" s="45"/>
      <c r="BL129" s="45"/>
      <c r="BM129" s="45"/>
      <c r="BN129" s="45"/>
      <c r="BO129" s="45"/>
      <c r="BP129" s="45"/>
      <c r="BQ129" s="45"/>
      <c r="BR129" s="45"/>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c r="CR129" s="45"/>
      <c r="CS129" s="45"/>
      <c r="CT129" s="45"/>
      <c r="CU129" s="45"/>
      <c r="CV129" s="45"/>
      <c r="CW129" s="45"/>
      <c r="CX129" s="45"/>
      <c r="CY129" s="40"/>
      <c r="CZ129" s="44"/>
      <c r="DA129" s="40"/>
      <c r="DB129" s="44"/>
      <c r="DC129" s="40"/>
      <c r="DD129" s="44"/>
      <c r="DE129" s="43"/>
      <c r="DF129" s="42"/>
      <c r="DG129" s="41"/>
      <c r="DH129" s="40"/>
      <c r="DI129" s="47"/>
    </row>
    <row r="130" spans="1:113" s="38" customFormat="1" ht="87.75" customHeight="1" x14ac:dyDescent="0.25">
      <c r="A130" s="648"/>
      <c r="B130" s="630"/>
      <c r="C130" s="651"/>
      <c r="D130" s="660"/>
      <c r="E130" s="657"/>
      <c r="F130" s="454" t="s">
        <v>243</v>
      </c>
      <c r="G130" s="353" t="s">
        <v>778</v>
      </c>
      <c r="H130" s="533" t="s">
        <v>1165</v>
      </c>
      <c r="I130" s="528" t="s">
        <v>1123</v>
      </c>
      <c r="J130" s="259" t="s">
        <v>33</v>
      </c>
      <c r="K130" s="580" t="s">
        <v>27</v>
      </c>
      <c r="L130" s="405" t="s">
        <v>681</v>
      </c>
      <c r="M130" s="341" t="s">
        <v>37</v>
      </c>
      <c r="N130" s="51" t="s">
        <v>24</v>
      </c>
      <c r="O130" s="50"/>
      <c r="P130" s="329"/>
      <c r="Q130" s="329"/>
      <c r="R130" s="329"/>
      <c r="S130" s="341"/>
      <c r="T130" s="341"/>
      <c r="U130" s="341"/>
      <c r="V130" s="341"/>
      <c r="W130" s="341" t="s">
        <v>24</v>
      </c>
      <c r="X130" s="329"/>
      <c r="Y130" s="329"/>
      <c r="Z130" s="329"/>
      <c r="AA130" s="47">
        <f>COUNTIF(P130:Z130,"x")</f>
        <v>1</v>
      </c>
      <c r="AB130" s="329"/>
      <c r="AC130" s="341"/>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29"/>
      <c r="AY130" s="580" t="s">
        <v>330</v>
      </c>
      <c r="AZ130" s="47" t="s">
        <v>144</v>
      </c>
      <c r="BA130" s="47" t="s">
        <v>144</v>
      </c>
      <c r="BB130" s="47"/>
      <c r="BC130" s="329"/>
      <c r="BD130" s="329"/>
      <c r="BE130" s="329"/>
      <c r="BF130" s="329"/>
      <c r="BG130" s="329"/>
      <c r="BH130" s="329"/>
      <c r="BI130" s="329"/>
      <c r="BJ130" s="45">
        <v>2</v>
      </c>
      <c r="BK130" s="45">
        <v>2</v>
      </c>
      <c r="BL130" s="45">
        <v>2</v>
      </c>
      <c r="BM130" s="45">
        <v>2</v>
      </c>
      <c r="BN130" s="45">
        <v>2</v>
      </c>
      <c r="BO130" s="45">
        <v>2</v>
      </c>
      <c r="BP130" s="45">
        <v>2</v>
      </c>
      <c r="BQ130" s="45">
        <v>2</v>
      </c>
      <c r="BR130" s="45">
        <v>2</v>
      </c>
      <c r="BS130" s="45">
        <v>2</v>
      </c>
      <c r="BT130" s="45">
        <v>2</v>
      </c>
      <c r="BU130" s="45">
        <v>2</v>
      </c>
      <c r="BV130" s="45">
        <v>2</v>
      </c>
      <c r="BW130" s="45">
        <v>2</v>
      </c>
      <c r="BX130" s="45">
        <v>2</v>
      </c>
      <c r="BY130" s="45">
        <v>2</v>
      </c>
      <c r="BZ130" s="45">
        <v>2</v>
      </c>
      <c r="CA130" s="45">
        <v>2</v>
      </c>
      <c r="CB130" s="45">
        <v>2</v>
      </c>
      <c r="CC130" s="45">
        <v>2</v>
      </c>
      <c r="CD130" s="45">
        <v>2</v>
      </c>
      <c r="CE130" s="45">
        <v>2</v>
      </c>
      <c r="CF130" s="45">
        <v>2</v>
      </c>
      <c r="CG130" s="45">
        <v>2</v>
      </c>
      <c r="CH130" s="45">
        <v>2</v>
      </c>
      <c r="CI130" s="45">
        <v>2</v>
      </c>
      <c r="CJ130" s="45">
        <v>2</v>
      </c>
      <c r="CK130" s="45">
        <v>2</v>
      </c>
      <c r="CL130" s="45">
        <v>2</v>
      </c>
      <c r="CM130" s="45">
        <v>2</v>
      </c>
      <c r="CN130" s="45">
        <v>2</v>
      </c>
      <c r="CO130" s="45">
        <v>2</v>
      </c>
      <c r="CP130" s="45">
        <v>2</v>
      </c>
      <c r="CQ130" s="45">
        <v>2</v>
      </c>
      <c r="CR130" s="45">
        <v>2</v>
      </c>
      <c r="CS130" s="45">
        <v>2</v>
      </c>
      <c r="CT130" s="45">
        <v>2</v>
      </c>
      <c r="CU130" s="45"/>
      <c r="CV130" s="45"/>
      <c r="CW130" s="45"/>
      <c r="CX130" s="45">
        <v>2</v>
      </c>
      <c r="CY130" s="43">
        <f>COUNTIF($BJ130:$CX130,2)</f>
        <v>38</v>
      </c>
      <c r="CZ130" s="42">
        <f>CY130/COUNTA($BJ130:$CX130)</f>
        <v>1</v>
      </c>
      <c r="DA130" s="43">
        <f>COUNTIF($BJ130:$CX130,1)</f>
        <v>0</v>
      </c>
      <c r="DB130" s="42">
        <f>DA130/COUNTA($BI130:$CX130)</f>
        <v>0</v>
      </c>
      <c r="DC130" s="43">
        <f>COUNTIF($BI130:$CX130,0)</f>
        <v>0</v>
      </c>
      <c r="DD130" s="42">
        <f>DC130/COUNTA($BI130:$CX130)</f>
        <v>0</v>
      </c>
      <c r="DE130" s="43">
        <f>COUNTIF($BI130:$CX130,"KĐG")</f>
        <v>0</v>
      </c>
      <c r="DF130" s="42">
        <f>DE130/COUNTA($BI130:$CX130)</f>
        <v>0</v>
      </c>
      <c r="DG130" s="52">
        <f>(((CY130*2)+(DA130*1)+(DC130*0)))/COUNTA($BI130:$CX130)</f>
        <v>2</v>
      </c>
      <c r="DH130" s="43" t="str">
        <f>IF(DG130&gt;=1.6,"Đạt mục tiêu",IF(DG130&gt;=1,"Cần cố gắng","Chưa đạt"))</f>
        <v>Đạt mục tiêu</v>
      </c>
      <c r="DI130" s="47"/>
    </row>
    <row r="131" spans="1:113" s="38" customFormat="1" ht="45.75" hidden="1" customHeight="1" x14ac:dyDescent="0.25">
      <c r="A131" s="504"/>
      <c r="B131" s="630"/>
      <c r="C131" s="501"/>
      <c r="D131" s="310" t="s">
        <v>35</v>
      </c>
      <c r="E131" s="310" t="s">
        <v>777</v>
      </c>
      <c r="F131" s="310" t="s">
        <v>35</v>
      </c>
      <c r="G131" s="310" t="s">
        <v>777</v>
      </c>
      <c r="H131" s="310" t="s">
        <v>777</v>
      </c>
      <c r="I131" s="327"/>
      <c r="J131" s="329" t="s">
        <v>49</v>
      </c>
      <c r="K131" s="329" t="s">
        <v>27</v>
      </c>
      <c r="L131" s="310" t="s">
        <v>681</v>
      </c>
      <c r="M131" s="341" t="s">
        <v>37</v>
      </c>
      <c r="N131" s="51" t="s">
        <v>24</v>
      </c>
      <c r="O131" s="50">
        <v>1</v>
      </c>
      <c r="P131" s="329"/>
      <c r="Q131" s="329"/>
      <c r="R131" s="329"/>
      <c r="S131" s="341"/>
      <c r="T131" s="341"/>
      <c r="U131" s="341"/>
      <c r="V131" s="341"/>
      <c r="W131" s="341"/>
      <c r="X131" s="329"/>
      <c r="Y131" s="329"/>
      <c r="Z131" s="329" t="s">
        <v>24</v>
      </c>
      <c r="AA131" s="47">
        <f>COUNTIF(P131:Z131,"x")</f>
        <v>1</v>
      </c>
      <c r="AB131" s="329"/>
      <c r="AC131" s="341"/>
      <c r="AD131" s="329"/>
      <c r="AE131" s="329" t="s">
        <v>330</v>
      </c>
      <c r="AF131" s="329" t="s">
        <v>330</v>
      </c>
      <c r="AG131" s="329"/>
      <c r="AH131" s="329"/>
      <c r="AI131" s="329"/>
      <c r="AJ131" s="329"/>
      <c r="AK131" s="329"/>
      <c r="AL131" s="329"/>
      <c r="AM131" s="329"/>
      <c r="AN131" s="329"/>
      <c r="AO131" s="329"/>
      <c r="AP131" s="329"/>
      <c r="AQ131" s="329"/>
      <c r="AR131" s="329"/>
      <c r="AS131" s="329"/>
      <c r="AT131" s="329"/>
      <c r="AU131" s="329"/>
      <c r="AV131" s="329"/>
      <c r="AW131" s="329"/>
      <c r="AX131" s="329"/>
      <c r="AY131" s="39"/>
      <c r="AZ131" s="39"/>
      <c r="BA131" s="39"/>
      <c r="BB131" s="39"/>
      <c r="BC131" s="329"/>
      <c r="BD131" s="329"/>
      <c r="BE131" s="329"/>
      <c r="BF131" s="329"/>
      <c r="BG131" s="329"/>
      <c r="BH131" s="329"/>
      <c r="BI131" s="329"/>
      <c r="BJ131" s="45">
        <v>2</v>
      </c>
      <c r="BK131" s="45">
        <v>2</v>
      </c>
      <c r="BL131" s="45">
        <v>2</v>
      </c>
      <c r="BM131" s="45">
        <v>2</v>
      </c>
      <c r="BN131" s="45">
        <v>2</v>
      </c>
      <c r="BO131" s="45">
        <v>2</v>
      </c>
      <c r="BP131" s="45">
        <v>2</v>
      </c>
      <c r="BQ131" s="45">
        <v>2</v>
      </c>
      <c r="BR131" s="45">
        <v>2</v>
      </c>
      <c r="BS131" s="45">
        <v>2</v>
      </c>
      <c r="BT131" s="45">
        <v>2</v>
      </c>
      <c r="BU131" s="45">
        <v>2</v>
      </c>
      <c r="BV131" s="45">
        <v>2</v>
      </c>
      <c r="BW131" s="45">
        <v>2</v>
      </c>
      <c r="BX131" s="45">
        <v>2</v>
      </c>
      <c r="BY131" s="45">
        <v>2</v>
      </c>
      <c r="BZ131" s="45">
        <v>2</v>
      </c>
      <c r="CA131" s="45">
        <v>2</v>
      </c>
      <c r="CB131" s="45">
        <v>2</v>
      </c>
      <c r="CC131" s="45">
        <v>2</v>
      </c>
      <c r="CD131" s="45">
        <v>2</v>
      </c>
      <c r="CE131" s="45">
        <v>2</v>
      </c>
      <c r="CF131" s="45">
        <v>2</v>
      </c>
      <c r="CG131" s="45">
        <v>2</v>
      </c>
      <c r="CH131" s="45">
        <v>2</v>
      </c>
      <c r="CI131" s="45">
        <v>2</v>
      </c>
      <c r="CJ131" s="45">
        <v>2</v>
      </c>
      <c r="CK131" s="45">
        <v>2</v>
      </c>
      <c r="CL131" s="45">
        <v>2</v>
      </c>
      <c r="CM131" s="45">
        <v>2</v>
      </c>
      <c r="CN131" s="45">
        <v>2</v>
      </c>
      <c r="CO131" s="45">
        <v>2</v>
      </c>
      <c r="CP131" s="45">
        <v>2</v>
      </c>
      <c r="CQ131" s="45">
        <v>2</v>
      </c>
      <c r="CR131" s="45">
        <v>2</v>
      </c>
      <c r="CS131" s="45">
        <v>2</v>
      </c>
      <c r="CT131" s="45">
        <v>2</v>
      </c>
      <c r="CU131" s="45"/>
      <c r="CV131" s="45"/>
      <c r="CW131" s="45"/>
      <c r="CX131" s="45">
        <v>2</v>
      </c>
      <c r="CY131" s="43">
        <f>COUNTIF($BJ131:$CX131,2)</f>
        <v>38</v>
      </c>
      <c r="CZ131" s="42">
        <f>CY131/COUNTA($BJ131:$CX131)</f>
        <v>1</v>
      </c>
      <c r="DA131" s="43">
        <f>COUNTIF($BJ131:$CX131,1)</f>
        <v>0</v>
      </c>
      <c r="DB131" s="42">
        <f>DA131/COUNTA($BJ131:$CX131)</f>
        <v>0</v>
      </c>
      <c r="DC131" s="43">
        <f>COUNTIF($BI131:$CX131,0)</f>
        <v>0</v>
      </c>
      <c r="DD131" s="42">
        <f>DC131/COUNTA($BI131:$CX131)</f>
        <v>0</v>
      </c>
      <c r="DE131" s="43">
        <f>COUNTIF($BI131:$CX131,"KĐG")</f>
        <v>0</v>
      </c>
      <c r="DF131" s="42">
        <f>DE131/COUNTA($BI131:$CX131)</f>
        <v>0</v>
      </c>
      <c r="DG131" s="52">
        <f>(((CY131*2)+(DA131*1)+(DC131*0)))/COUNTA($BJ131:$CX131)</f>
        <v>2</v>
      </c>
      <c r="DH131" s="43" t="str">
        <f>IF(DG131&gt;=1.6,"Đạt mục tiêu",IF(DG131&gt;=1,"Cần cố gắng","Chưa đạt"))</f>
        <v>Đạt mục tiêu</v>
      </c>
      <c r="DI131" s="39"/>
    </row>
    <row r="132" spans="1:113" s="38" customFormat="1" ht="35.25" hidden="1" customHeight="1" x14ac:dyDescent="0.25">
      <c r="A132" s="512"/>
      <c r="B132" s="631"/>
      <c r="C132" s="501"/>
      <c r="D132" s="310" t="s">
        <v>35</v>
      </c>
      <c r="E132" s="310" t="s">
        <v>776</v>
      </c>
      <c r="F132" s="310" t="s">
        <v>35</v>
      </c>
      <c r="G132" s="310" t="s">
        <v>776</v>
      </c>
      <c r="H132" s="310" t="s">
        <v>776</v>
      </c>
      <c r="I132" s="327"/>
      <c r="J132" s="329" t="s">
        <v>28</v>
      </c>
      <c r="K132" s="329" t="s">
        <v>27</v>
      </c>
      <c r="L132" s="310" t="s">
        <v>681</v>
      </c>
      <c r="M132" s="341" t="s">
        <v>37</v>
      </c>
      <c r="N132" s="51" t="s">
        <v>24</v>
      </c>
      <c r="O132" s="50"/>
      <c r="P132" s="329"/>
      <c r="Q132" s="329"/>
      <c r="R132" s="329" t="s">
        <v>24</v>
      </c>
      <c r="S132" s="341"/>
      <c r="T132" s="341"/>
      <c r="U132" s="341"/>
      <c r="V132" s="341"/>
      <c r="W132" s="341"/>
      <c r="X132" s="329"/>
      <c r="Y132" s="329"/>
      <c r="Z132" s="329"/>
      <c r="AA132" s="47">
        <f>COUNTIF(P132:Z132,"x")</f>
        <v>1</v>
      </c>
      <c r="AB132" s="329"/>
      <c r="AC132" s="341"/>
      <c r="AD132" s="329"/>
      <c r="AE132" s="329"/>
      <c r="AF132" s="329"/>
      <c r="AG132" s="329"/>
      <c r="AH132" s="329"/>
      <c r="AI132" s="329" t="s">
        <v>330</v>
      </c>
      <c r="AJ132" s="329" t="s">
        <v>330</v>
      </c>
      <c r="AK132" s="329"/>
      <c r="AL132" s="329"/>
      <c r="AM132" s="329"/>
      <c r="AN132" s="329"/>
      <c r="AO132" s="329"/>
      <c r="AP132" s="329"/>
      <c r="AQ132" s="329"/>
      <c r="AR132" s="329"/>
      <c r="AS132" s="329"/>
      <c r="AT132" s="329"/>
      <c r="AU132" s="329"/>
      <c r="AV132" s="329"/>
      <c r="AW132" s="329"/>
      <c r="AX132" s="329"/>
      <c r="AY132" s="39"/>
      <c r="AZ132" s="39"/>
      <c r="BA132" s="39"/>
      <c r="BB132" s="39"/>
      <c r="BC132" s="329"/>
      <c r="BD132" s="329"/>
      <c r="BE132" s="329"/>
      <c r="BF132" s="329"/>
      <c r="BG132" s="329"/>
      <c r="BH132" s="329"/>
      <c r="BI132" s="329"/>
      <c r="BJ132" s="45">
        <v>2</v>
      </c>
      <c r="BK132" s="45">
        <v>1</v>
      </c>
      <c r="BL132" s="45">
        <v>2</v>
      </c>
      <c r="BM132" s="45">
        <v>2</v>
      </c>
      <c r="BN132" s="45">
        <v>1</v>
      </c>
      <c r="BO132" s="45">
        <v>2</v>
      </c>
      <c r="BP132" s="45">
        <v>2</v>
      </c>
      <c r="BQ132" s="45">
        <v>2</v>
      </c>
      <c r="BR132" s="45">
        <v>2</v>
      </c>
      <c r="BS132" s="45">
        <v>2</v>
      </c>
      <c r="BT132" s="45">
        <v>1</v>
      </c>
      <c r="BU132" s="45">
        <v>2</v>
      </c>
      <c r="BV132" s="45">
        <v>2</v>
      </c>
      <c r="BW132" s="45">
        <v>2</v>
      </c>
      <c r="BX132" s="45">
        <v>2</v>
      </c>
      <c r="BY132" s="45">
        <v>2</v>
      </c>
      <c r="BZ132" s="45">
        <v>1</v>
      </c>
      <c r="CA132" s="45">
        <v>2</v>
      </c>
      <c r="CB132" s="45">
        <v>2</v>
      </c>
      <c r="CC132" s="45">
        <v>2</v>
      </c>
      <c r="CD132" s="45">
        <v>2</v>
      </c>
      <c r="CE132" s="45">
        <v>2</v>
      </c>
      <c r="CF132" s="45">
        <v>2</v>
      </c>
      <c r="CG132" s="45">
        <v>2</v>
      </c>
      <c r="CH132" s="45">
        <v>2</v>
      </c>
      <c r="CI132" s="45">
        <v>2</v>
      </c>
      <c r="CJ132" s="45">
        <v>2</v>
      </c>
      <c r="CK132" s="45">
        <v>2</v>
      </c>
      <c r="CL132" s="45">
        <v>2</v>
      </c>
      <c r="CM132" s="45">
        <v>2</v>
      </c>
      <c r="CN132" s="45">
        <v>1</v>
      </c>
      <c r="CO132" s="45">
        <v>2</v>
      </c>
      <c r="CP132" s="45">
        <v>2</v>
      </c>
      <c r="CQ132" s="45">
        <v>2</v>
      </c>
      <c r="CR132" s="45">
        <v>2</v>
      </c>
      <c r="CS132" s="45">
        <v>2</v>
      </c>
      <c r="CT132" s="45">
        <v>2</v>
      </c>
      <c r="CU132" s="45">
        <v>2</v>
      </c>
      <c r="CV132" s="45">
        <v>2</v>
      </c>
      <c r="CW132" s="45">
        <v>2</v>
      </c>
      <c r="CX132" s="45">
        <v>2</v>
      </c>
      <c r="CY132" s="43">
        <f>COUNTIF($BJ132:$CX132,2)</f>
        <v>36</v>
      </c>
      <c r="CZ132" s="42">
        <f>CY132/COUNTA($BJ132:$CX132)</f>
        <v>0.87804878048780488</v>
      </c>
      <c r="DA132" s="43">
        <f>COUNTIF($BJ132:$CX132,1)</f>
        <v>5</v>
      </c>
      <c r="DB132" s="42">
        <f>DA132/COUNTA($BI132:$CX132)</f>
        <v>0.12195121951219512</v>
      </c>
      <c r="DC132" s="43">
        <f>COUNTIF($BI132:$CX132,0)</f>
        <v>0</v>
      </c>
      <c r="DD132" s="42">
        <f>DC132/COUNTA($BI132:$CX132)</f>
        <v>0</v>
      </c>
      <c r="DE132" s="43">
        <f>COUNTIF($BI132:$CX132,"KĐG")</f>
        <v>0</v>
      </c>
      <c r="DF132" s="42">
        <f>DE132/COUNTA($BI132:$CX132)</f>
        <v>0</v>
      </c>
      <c r="DG132" s="52">
        <f>(((CY132*2)+(DA132*1)+(DC132*0)))/COUNTA($BI132:$CX132)</f>
        <v>1.8780487804878048</v>
      </c>
      <c r="DH132" s="43" t="str">
        <f>IF(DG132&gt;=1.6,"Đạt mục tiêu",IF(DG132&gt;=1,"Cần cố gắng","Chưa đạt"))</f>
        <v>Đạt mục tiêu</v>
      </c>
      <c r="DI132" s="39"/>
    </row>
    <row r="133" spans="1:113" s="38" customFormat="1" ht="37.5" hidden="1" customHeight="1" x14ac:dyDescent="0.25">
      <c r="A133" s="672">
        <v>67</v>
      </c>
      <c r="B133" s="270"/>
      <c r="C133" s="576" t="s">
        <v>775</v>
      </c>
      <c r="D133" s="700" t="s">
        <v>34</v>
      </c>
      <c r="E133" s="700" t="s">
        <v>772</v>
      </c>
      <c r="F133" s="700" t="s">
        <v>34</v>
      </c>
      <c r="G133" s="310" t="s">
        <v>774</v>
      </c>
      <c r="H133" s="310" t="s">
        <v>774</v>
      </c>
      <c r="I133" s="327"/>
      <c r="J133" s="329" t="s">
        <v>66</v>
      </c>
      <c r="K133" s="333" t="s">
        <v>27</v>
      </c>
      <c r="L133" s="311" t="s">
        <v>681</v>
      </c>
      <c r="M133" s="331"/>
      <c r="N133" s="335" t="s">
        <v>24</v>
      </c>
      <c r="O133" s="313">
        <v>1</v>
      </c>
      <c r="P133" s="333"/>
      <c r="Q133" s="333"/>
      <c r="R133" s="333"/>
      <c r="S133" s="331"/>
      <c r="T133" s="331"/>
      <c r="U133" s="331" t="s">
        <v>24</v>
      </c>
      <c r="V133" s="331"/>
      <c r="W133" s="331"/>
      <c r="X133" s="333"/>
      <c r="Y133" s="333"/>
      <c r="Z133" s="333"/>
      <c r="AA133" s="339"/>
      <c r="AB133" s="333"/>
      <c r="AC133" s="331"/>
      <c r="AD133" s="333"/>
      <c r="AE133" s="329"/>
      <c r="AF133" s="329"/>
      <c r="AG133" s="329"/>
      <c r="AH133" s="329"/>
      <c r="AI133" s="329"/>
      <c r="AJ133" s="329"/>
      <c r="AK133" s="329"/>
      <c r="AL133" s="329"/>
      <c r="AM133" s="329"/>
      <c r="AN133" s="329"/>
      <c r="AO133" s="329"/>
      <c r="AP133" s="329"/>
      <c r="AQ133" s="329"/>
      <c r="AR133" s="329"/>
      <c r="AS133" s="329"/>
      <c r="AT133" s="329"/>
      <c r="AU133" s="329"/>
      <c r="AV133" s="329"/>
      <c r="AW133" s="329"/>
      <c r="AX133" s="329"/>
      <c r="AY133" s="39"/>
      <c r="AZ133" s="39"/>
      <c r="BA133" s="39"/>
      <c r="BB133" s="39"/>
      <c r="BC133" s="329"/>
      <c r="BD133" s="329"/>
      <c r="BE133" s="329"/>
      <c r="BF133" s="329"/>
      <c r="BG133" s="329"/>
      <c r="BH133" s="329"/>
      <c r="BI133" s="329"/>
      <c r="BJ133" s="45"/>
      <c r="BK133" s="45"/>
      <c r="BL133" s="45"/>
      <c r="BM133" s="45"/>
      <c r="BN133" s="45"/>
      <c r="BO133" s="45"/>
      <c r="BP133" s="45"/>
      <c r="BQ133" s="45"/>
      <c r="BR133" s="45"/>
      <c r="BS133" s="45"/>
      <c r="BT133" s="45"/>
      <c r="BU133" s="45"/>
      <c r="BV133" s="45"/>
      <c r="BW133" s="45"/>
      <c r="BX133" s="45"/>
      <c r="BY133" s="45"/>
      <c r="BZ133" s="45"/>
      <c r="CA133" s="45"/>
      <c r="CB133" s="45"/>
      <c r="CC133" s="45"/>
      <c r="CD133" s="45"/>
      <c r="CE133" s="45"/>
      <c r="CF133" s="45"/>
      <c r="CG133" s="45"/>
      <c r="CH133" s="45"/>
      <c r="CI133" s="45"/>
      <c r="CJ133" s="45"/>
      <c r="CK133" s="45"/>
      <c r="CL133" s="45"/>
      <c r="CM133" s="45"/>
      <c r="CN133" s="45"/>
      <c r="CO133" s="45"/>
      <c r="CP133" s="45"/>
      <c r="CQ133" s="45"/>
      <c r="CR133" s="45"/>
      <c r="CS133" s="45"/>
      <c r="CT133" s="45"/>
      <c r="CU133" s="45"/>
      <c r="CV133" s="45"/>
      <c r="CW133" s="45"/>
      <c r="CX133" s="45"/>
      <c r="CY133" s="43"/>
      <c r="CZ133" s="42"/>
      <c r="DA133" s="43"/>
      <c r="DB133" s="42"/>
      <c r="DC133" s="43"/>
      <c r="DD133" s="42"/>
      <c r="DE133" s="43"/>
      <c r="DF133" s="42"/>
      <c r="DG133" s="52"/>
      <c r="DH133" s="43"/>
      <c r="DI133" s="39"/>
    </row>
    <row r="134" spans="1:113" s="38" customFormat="1" ht="37.5" hidden="1" customHeight="1" x14ac:dyDescent="0.25">
      <c r="A134" s="669"/>
      <c r="B134" s="270"/>
      <c r="C134" s="575"/>
      <c r="D134" s="667"/>
      <c r="E134" s="667"/>
      <c r="F134" s="667"/>
      <c r="G134" s="310" t="s">
        <v>773</v>
      </c>
      <c r="H134" s="310" t="s">
        <v>773</v>
      </c>
      <c r="I134" s="327"/>
      <c r="J134" s="329" t="s">
        <v>52</v>
      </c>
      <c r="K134" s="333" t="s">
        <v>27</v>
      </c>
      <c r="L134" s="311" t="s">
        <v>681</v>
      </c>
      <c r="M134" s="331"/>
      <c r="N134" s="335" t="s">
        <v>24</v>
      </c>
      <c r="O134" s="313">
        <v>1</v>
      </c>
      <c r="P134" s="333"/>
      <c r="Q134" s="333"/>
      <c r="R134" s="333"/>
      <c r="S134" s="331"/>
      <c r="T134" s="331"/>
      <c r="U134" s="331"/>
      <c r="V134" s="331"/>
      <c r="W134" s="331"/>
      <c r="X134" s="333" t="s">
        <v>24</v>
      </c>
      <c r="Y134" s="333"/>
      <c r="Z134" s="333"/>
      <c r="AA134" s="339"/>
      <c r="AB134" s="333"/>
      <c r="AC134" s="331"/>
      <c r="AD134" s="333"/>
      <c r="AE134" s="329"/>
      <c r="AF134" s="329"/>
      <c r="AG134" s="329"/>
      <c r="AH134" s="329"/>
      <c r="AI134" s="329"/>
      <c r="AJ134" s="329"/>
      <c r="AK134" s="329"/>
      <c r="AL134" s="329"/>
      <c r="AM134" s="329"/>
      <c r="AN134" s="329"/>
      <c r="AO134" s="329"/>
      <c r="AP134" s="329"/>
      <c r="AQ134" s="329"/>
      <c r="AR134" s="329"/>
      <c r="AS134" s="329"/>
      <c r="AT134" s="329"/>
      <c r="AU134" s="329"/>
      <c r="AV134" s="329"/>
      <c r="AW134" s="329"/>
      <c r="AX134" s="329"/>
      <c r="AY134" s="39"/>
      <c r="AZ134" s="39"/>
      <c r="BA134" s="39"/>
      <c r="BB134" s="39"/>
      <c r="BC134" s="329"/>
      <c r="BD134" s="329"/>
      <c r="BE134" s="329"/>
      <c r="BF134" s="329"/>
      <c r="BG134" s="329"/>
      <c r="BH134" s="329"/>
      <c r="BI134" s="329"/>
      <c r="BJ134" s="45"/>
      <c r="BK134" s="45"/>
      <c r="BL134" s="45"/>
      <c r="BM134" s="45"/>
      <c r="BN134" s="45"/>
      <c r="BO134" s="45"/>
      <c r="BP134" s="45"/>
      <c r="BQ134" s="45"/>
      <c r="BR134" s="45"/>
      <c r="BS134" s="45"/>
      <c r="BT134" s="45"/>
      <c r="BU134" s="45"/>
      <c r="BV134" s="45"/>
      <c r="BW134" s="45"/>
      <c r="BX134" s="45"/>
      <c r="BY134" s="45"/>
      <c r="BZ134" s="45"/>
      <c r="CA134" s="45"/>
      <c r="CB134" s="45"/>
      <c r="CC134" s="45"/>
      <c r="CD134" s="45"/>
      <c r="CE134" s="45"/>
      <c r="CF134" s="45"/>
      <c r="CG134" s="45"/>
      <c r="CH134" s="45"/>
      <c r="CI134" s="45"/>
      <c r="CJ134" s="45"/>
      <c r="CK134" s="45"/>
      <c r="CL134" s="45"/>
      <c r="CM134" s="45"/>
      <c r="CN134" s="45"/>
      <c r="CO134" s="45"/>
      <c r="CP134" s="45"/>
      <c r="CQ134" s="45"/>
      <c r="CR134" s="45"/>
      <c r="CS134" s="45"/>
      <c r="CT134" s="45"/>
      <c r="CU134" s="45"/>
      <c r="CV134" s="45"/>
      <c r="CW134" s="45"/>
      <c r="CX134" s="45"/>
      <c r="CY134" s="43"/>
      <c r="CZ134" s="42"/>
      <c r="DA134" s="43"/>
      <c r="DB134" s="42"/>
      <c r="DC134" s="43"/>
      <c r="DD134" s="42"/>
      <c r="DE134" s="43"/>
      <c r="DF134" s="42"/>
      <c r="DG134" s="52"/>
      <c r="DH134" s="43"/>
      <c r="DI134" s="39"/>
    </row>
    <row r="135" spans="1:113" s="38" customFormat="1" ht="62.25" hidden="1" customHeight="1" x14ac:dyDescent="0.25">
      <c r="A135" s="268">
        <v>68</v>
      </c>
      <c r="B135" s="628"/>
      <c r="C135" s="310" t="s">
        <v>771</v>
      </c>
      <c r="D135" s="310" t="s">
        <v>34</v>
      </c>
      <c r="E135" s="310" t="s">
        <v>770</v>
      </c>
      <c r="F135" s="310" t="s">
        <v>34</v>
      </c>
      <c r="G135" s="623" t="s">
        <v>770</v>
      </c>
      <c r="H135" s="310" t="s">
        <v>770</v>
      </c>
      <c r="I135" s="327"/>
      <c r="J135" s="329" t="s">
        <v>43</v>
      </c>
      <c r="K135" s="329" t="s">
        <v>27</v>
      </c>
      <c r="L135" s="623" t="s">
        <v>681</v>
      </c>
      <c r="M135" s="760" t="s">
        <v>37</v>
      </c>
      <c r="N135" s="822" t="s">
        <v>24</v>
      </c>
      <c r="O135" s="823">
        <v>1</v>
      </c>
      <c r="P135" s="686"/>
      <c r="Q135" s="686"/>
      <c r="R135" s="686"/>
      <c r="S135" s="760" t="s">
        <v>24</v>
      </c>
      <c r="T135" s="760"/>
      <c r="U135" s="760"/>
      <c r="V135" s="760"/>
      <c r="W135" s="760"/>
      <c r="X135" s="686"/>
      <c r="Y135" s="686"/>
      <c r="Z135" s="686"/>
      <c r="AA135" s="769">
        <f>COUNTIF(P135:Z135,"x")</f>
        <v>1</v>
      </c>
      <c r="AB135" s="686"/>
      <c r="AC135" s="760"/>
      <c r="AD135" s="686"/>
      <c r="AE135" s="329"/>
      <c r="AF135" s="329"/>
      <c r="AG135" s="329"/>
      <c r="AH135" s="329"/>
      <c r="AI135" s="329"/>
      <c r="AJ135" s="329"/>
      <c r="AK135" s="329"/>
      <c r="AL135" s="329" t="s">
        <v>32</v>
      </c>
      <c r="AM135" s="329"/>
      <c r="AN135" s="329" t="s">
        <v>144</v>
      </c>
      <c r="AO135" s="329"/>
      <c r="AP135" s="329"/>
      <c r="AQ135" s="329"/>
      <c r="AR135" s="329"/>
      <c r="AS135" s="329"/>
      <c r="AT135" s="329"/>
      <c r="AU135" s="329"/>
      <c r="AV135" s="329"/>
      <c r="AW135" s="329"/>
      <c r="AX135" s="329"/>
      <c r="AY135" s="39"/>
      <c r="AZ135" s="39"/>
      <c r="BA135" s="39"/>
      <c r="BB135" s="39"/>
      <c r="BC135" s="329"/>
      <c r="BD135" s="329"/>
      <c r="BE135" s="329"/>
      <c r="BF135" s="329"/>
      <c r="BG135" s="329"/>
      <c r="BH135" s="329"/>
      <c r="BI135" s="329"/>
      <c r="BJ135" s="45">
        <v>2</v>
      </c>
      <c r="BK135" s="45">
        <v>1</v>
      </c>
      <c r="BL135" s="45">
        <v>2</v>
      </c>
      <c r="BM135" s="45">
        <v>1</v>
      </c>
      <c r="BN135" s="45">
        <v>1</v>
      </c>
      <c r="BO135" s="45">
        <v>1</v>
      </c>
      <c r="BP135" s="45">
        <v>2</v>
      </c>
      <c r="BQ135" s="45">
        <v>2</v>
      </c>
      <c r="BR135" s="45">
        <v>2</v>
      </c>
      <c r="BS135" s="45">
        <v>2</v>
      </c>
      <c r="BT135" s="45">
        <v>1</v>
      </c>
      <c r="BU135" s="45">
        <v>1</v>
      </c>
      <c r="BV135" s="45">
        <v>2</v>
      </c>
      <c r="BW135" s="45">
        <v>2</v>
      </c>
      <c r="BX135" s="45">
        <v>2</v>
      </c>
      <c r="BY135" s="45">
        <v>2</v>
      </c>
      <c r="BZ135" s="45">
        <v>1</v>
      </c>
      <c r="CA135" s="45">
        <v>1</v>
      </c>
      <c r="CB135" s="45">
        <v>2</v>
      </c>
      <c r="CC135" s="45">
        <v>2</v>
      </c>
      <c r="CD135" s="45">
        <v>2</v>
      </c>
      <c r="CE135" s="45">
        <v>2</v>
      </c>
      <c r="CF135" s="45">
        <v>2</v>
      </c>
      <c r="CG135" s="45">
        <v>2</v>
      </c>
      <c r="CH135" s="45">
        <v>1</v>
      </c>
      <c r="CI135" s="45">
        <v>2</v>
      </c>
      <c r="CJ135" s="45">
        <v>2</v>
      </c>
      <c r="CK135" s="45">
        <v>2</v>
      </c>
      <c r="CL135" s="45">
        <v>2</v>
      </c>
      <c r="CM135" s="45">
        <v>2</v>
      </c>
      <c r="CN135" s="45">
        <v>1</v>
      </c>
      <c r="CO135" s="45">
        <v>2</v>
      </c>
      <c r="CP135" s="45">
        <v>2</v>
      </c>
      <c r="CQ135" s="45">
        <v>2</v>
      </c>
      <c r="CR135" s="45">
        <v>2</v>
      </c>
      <c r="CS135" s="45">
        <v>2</v>
      </c>
      <c r="CT135" s="45">
        <v>2</v>
      </c>
      <c r="CU135" s="45">
        <v>2</v>
      </c>
      <c r="CV135" s="45">
        <v>2</v>
      </c>
      <c r="CW135" s="45">
        <v>2</v>
      </c>
      <c r="CX135" s="45">
        <v>2</v>
      </c>
      <c r="CY135" s="40">
        <f>COUNTIF($BI135:$CX135,2)</f>
        <v>31</v>
      </c>
      <c r="CZ135" s="42">
        <f>CY135/COUNTA($BI135:$CX135)</f>
        <v>0.75609756097560976</v>
      </c>
      <c r="DA135" s="40">
        <f>COUNTIF($BI135:$CX135,1)</f>
        <v>10</v>
      </c>
      <c r="DB135" s="44">
        <f>DA135/33</f>
        <v>0.30303030303030304</v>
      </c>
      <c r="DC135" s="40">
        <f>COUNTIF($BI135:$CX135,0)</f>
        <v>0</v>
      </c>
      <c r="DD135" s="44">
        <f>DC135/COUNTA($BI135:$CX135)</f>
        <v>0</v>
      </c>
      <c r="DE135" s="43">
        <f>COUNTIF($BI135:$CX135,"KĐG")</f>
        <v>0</v>
      </c>
      <c r="DF135" s="42">
        <f>DE135/COUNTA($BI135:$CX135)</f>
        <v>0</v>
      </c>
      <c r="DG135" s="41">
        <f>(((CY135*2)+(DA135*1)+(DC135*0)))/COUNTA($BI135:$CX135)</f>
        <v>1.7560975609756098</v>
      </c>
      <c r="DH135" s="40" t="str">
        <f>IF(DG135&gt;=1.6,"Đạt mục tiêu",IF(DG135&gt;=1,"Cần cố gắng","Chưa đạt"))</f>
        <v>Đạt mục tiêu</v>
      </c>
      <c r="DI135" s="39"/>
    </row>
    <row r="136" spans="1:113" s="38" customFormat="1" ht="62.25" hidden="1" customHeight="1" x14ac:dyDescent="0.25">
      <c r="A136" s="672"/>
      <c r="B136" s="672"/>
      <c r="C136" s="767" t="s">
        <v>769</v>
      </c>
      <c r="D136" s="614" t="s">
        <v>35</v>
      </c>
      <c r="E136" s="311" t="s">
        <v>768</v>
      </c>
      <c r="F136" s="311"/>
      <c r="G136" s="770" t="s">
        <v>768</v>
      </c>
      <c r="H136" s="346" t="s">
        <v>768</v>
      </c>
      <c r="I136" s="327"/>
      <c r="J136" s="329" t="s">
        <v>43</v>
      </c>
      <c r="K136" s="329" t="s">
        <v>27</v>
      </c>
      <c r="L136" s="623" t="s">
        <v>681</v>
      </c>
      <c r="M136" s="760" t="s">
        <v>37</v>
      </c>
      <c r="N136" s="822" t="s">
        <v>24</v>
      </c>
      <c r="O136" s="823">
        <v>1</v>
      </c>
      <c r="P136" s="686"/>
      <c r="Q136" s="686"/>
      <c r="R136" s="686"/>
      <c r="S136" s="760" t="s">
        <v>24</v>
      </c>
      <c r="T136" s="760"/>
      <c r="U136" s="760"/>
      <c r="V136" s="760"/>
      <c r="W136" s="760"/>
      <c r="X136" s="686"/>
      <c r="Y136" s="686"/>
      <c r="Z136" s="686"/>
      <c r="AA136" s="769">
        <f>COUNTIF(P136:Z136,"x")</f>
        <v>1</v>
      </c>
      <c r="AB136" s="686"/>
      <c r="AC136" s="760"/>
      <c r="AD136" s="686"/>
      <c r="AE136" s="329"/>
      <c r="AF136" s="329"/>
      <c r="AG136" s="329"/>
      <c r="AH136" s="329"/>
      <c r="AI136" s="329"/>
      <c r="AJ136" s="329"/>
      <c r="AK136" s="329"/>
      <c r="AL136" s="329"/>
      <c r="AM136" s="329"/>
      <c r="AN136" s="329"/>
      <c r="AO136" s="329"/>
      <c r="AP136" s="329"/>
      <c r="AQ136" s="329"/>
      <c r="AR136" s="329"/>
      <c r="AS136" s="329"/>
      <c r="AT136" s="329"/>
      <c r="AU136" s="329"/>
      <c r="AV136" s="329"/>
      <c r="AW136" s="329"/>
      <c r="AX136" s="329"/>
      <c r="AY136" s="39"/>
      <c r="AZ136" s="39"/>
      <c r="BA136" s="39"/>
      <c r="BB136" s="39"/>
      <c r="BC136" s="329"/>
      <c r="BD136" s="329"/>
      <c r="BE136" s="329"/>
      <c r="BF136" s="329"/>
      <c r="BG136" s="329"/>
      <c r="BH136" s="329"/>
      <c r="BI136" s="329"/>
      <c r="BJ136" s="45"/>
      <c r="BK136" s="45"/>
      <c r="BL136" s="45"/>
      <c r="BM136" s="45"/>
      <c r="BN136" s="45"/>
      <c r="BO136" s="45"/>
      <c r="BP136" s="45"/>
      <c r="BQ136" s="45"/>
      <c r="BR136" s="45"/>
      <c r="BS136" s="45"/>
      <c r="BT136" s="45"/>
      <c r="BU136" s="45"/>
      <c r="BV136" s="45"/>
      <c r="BW136" s="45"/>
      <c r="BX136" s="45"/>
      <c r="BY136" s="45"/>
      <c r="BZ136" s="45"/>
      <c r="CA136" s="45"/>
      <c r="CB136" s="45"/>
      <c r="CC136" s="45"/>
      <c r="CD136" s="45"/>
      <c r="CE136" s="45"/>
      <c r="CF136" s="45"/>
      <c r="CG136" s="45"/>
      <c r="CH136" s="45"/>
      <c r="CI136" s="45"/>
      <c r="CJ136" s="45"/>
      <c r="CK136" s="45"/>
      <c r="CL136" s="45"/>
      <c r="CM136" s="45"/>
      <c r="CN136" s="45"/>
      <c r="CO136" s="45"/>
      <c r="CP136" s="45"/>
      <c r="CQ136" s="45"/>
      <c r="CR136" s="45"/>
      <c r="CS136" s="45"/>
      <c r="CT136" s="45"/>
      <c r="CU136" s="45"/>
      <c r="CV136" s="45"/>
      <c r="CW136" s="45"/>
      <c r="CX136" s="45"/>
      <c r="CY136" s="40"/>
      <c r="CZ136" s="42"/>
      <c r="DA136" s="40"/>
      <c r="DB136" s="44"/>
      <c r="DC136" s="40"/>
      <c r="DD136" s="44"/>
      <c r="DE136" s="43"/>
      <c r="DF136" s="42"/>
      <c r="DG136" s="41"/>
      <c r="DH136" s="40"/>
      <c r="DI136" s="39"/>
    </row>
    <row r="137" spans="1:113" s="38" customFormat="1" ht="61.5" hidden="1" customHeight="1" x14ac:dyDescent="0.25">
      <c r="A137" s="670"/>
      <c r="B137" s="284"/>
      <c r="C137" s="768"/>
      <c r="D137" s="615"/>
      <c r="E137" s="311" t="s">
        <v>767</v>
      </c>
      <c r="F137" s="311"/>
      <c r="G137" s="157" t="s">
        <v>767</v>
      </c>
      <c r="H137" s="346" t="s">
        <v>766</v>
      </c>
      <c r="I137" s="327"/>
      <c r="J137" s="329" t="s">
        <v>43</v>
      </c>
      <c r="K137" s="329" t="s">
        <v>27</v>
      </c>
      <c r="L137" s="310" t="s">
        <v>681</v>
      </c>
      <c r="M137" s="341" t="s">
        <v>37</v>
      </c>
      <c r="N137" s="51" t="s">
        <v>24</v>
      </c>
      <c r="O137" s="50">
        <v>1</v>
      </c>
      <c r="P137" s="329"/>
      <c r="Q137" s="329"/>
      <c r="R137" s="329"/>
      <c r="S137" s="341" t="s">
        <v>24</v>
      </c>
      <c r="T137" s="341"/>
      <c r="U137" s="341"/>
      <c r="V137" s="341"/>
      <c r="W137" s="341"/>
      <c r="X137" s="329"/>
      <c r="Y137" s="329"/>
      <c r="Z137" s="329"/>
      <c r="AA137" s="47">
        <f>COUNTIF(P137:Z137,"x")</f>
        <v>1</v>
      </c>
      <c r="AB137" s="329"/>
      <c r="AC137" s="341"/>
      <c r="AD137" s="329"/>
      <c r="AE137" s="329"/>
      <c r="AF137" s="329"/>
      <c r="AG137" s="329"/>
      <c r="AH137" s="329"/>
      <c r="AI137" s="329"/>
      <c r="AJ137" s="329"/>
      <c r="AK137" s="329"/>
      <c r="AL137" s="329"/>
      <c r="AM137" s="329"/>
      <c r="AN137" s="329"/>
      <c r="AO137" s="329"/>
      <c r="AP137" s="329"/>
      <c r="AQ137" s="329"/>
      <c r="AR137" s="329"/>
      <c r="AS137" s="329"/>
      <c r="AT137" s="329"/>
      <c r="AU137" s="329"/>
      <c r="AV137" s="329"/>
      <c r="AW137" s="329"/>
      <c r="AX137" s="329"/>
      <c r="AY137" s="39"/>
      <c r="AZ137" s="39"/>
      <c r="BA137" s="39"/>
      <c r="BB137" s="39"/>
      <c r="BC137" s="329"/>
      <c r="BD137" s="329"/>
      <c r="BE137" s="329"/>
      <c r="BF137" s="329"/>
      <c r="BG137" s="329"/>
      <c r="BH137" s="329"/>
      <c r="BI137" s="329"/>
      <c r="BJ137" s="45"/>
      <c r="BK137" s="45"/>
      <c r="BL137" s="45"/>
      <c r="BM137" s="45"/>
      <c r="BN137" s="45"/>
      <c r="BO137" s="45"/>
      <c r="BP137" s="45"/>
      <c r="BQ137" s="45"/>
      <c r="BR137" s="45"/>
      <c r="BS137" s="45"/>
      <c r="BT137" s="45"/>
      <c r="BU137" s="45"/>
      <c r="BV137" s="45"/>
      <c r="BW137" s="45"/>
      <c r="BX137" s="45"/>
      <c r="BY137" s="45"/>
      <c r="BZ137" s="45"/>
      <c r="CA137" s="45"/>
      <c r="CB137" s="45"/>
      <c r="CC137" s="45"/>
      <c r="CD137" s="45"/>
      <c r="CE137" s="45"/>
      <c r="CF137" s="45"/>
      <c r="CG137" s="45"/>
      <c r="CH137" s="45"/>
      <c r="CI137" s="45"/>
      <c r="CJ137" s="45"/>
      <c r="CK137" s="45"/>
      <c r="CL137" s="45"/>
      <c r="CM137" s="45"/>
      <c r="CN137" s="45"/>
      <c r="CO137" s="45"/>
      <c r="CP137" s="45"/>
      <c r="CQ137" s="45"/>
      <c r="CR137" s="45"/>
      <c r="CS137" s="45"/>
      <c r="CT137" s="45"/>
      <c r="CU137" s="45"/>
      <c r="CV137" s="45"/>
      <c r="CW137" s="45"/>
      <c r="CX137" s="45"/>
      <c r="CY137" s="40"/>
      <c r="CZ137" s="42"/>
      <c r="DA137" s="40"/>
      <c r="DB137" s="44"/>
      <c r="DC137" s="40"/>
      <c r="DD137" s="44"/>
      <c r="DE137" s="43"/>
      <c r="DF137" s="42"/>
      <c r="DG137" s="41"/>
      <c r="DH137" s="40"/>
      <c r="DI137" s="39"/>
    </row>
    <row r="138" spans="1:113" s="38" customFormat="1" ht="49.5" hidden="1" customHeight="1" x14ac:dyDescent="0.25">
      <c r="A138" s="672">
        <v>69</v>
      </c>
      <c r="B138" s="672"/>
      <c r="C138" s="768"/>
      <c r="D138" s="615"/>
      <c r="E138" s="614" t="s">
        <v>764</v>
      </c>
      <c r="F138" s="614" t="s">
        <v>34</v>
      </c>
      <c r="G138" s="614" t="s">
        <v>764</v>
      </c>
      <c r="H138" s="310" t="s">
        <v>765</v>
      </c>
      <c r="I138" s="327"/>
      <c r="J138" s="329" t="s">
        <v>43</v>
      </c>
      <c r="K138" s="329" t="s">
        <v>27</v>
      </c>
      <c r="L138" s="310" t="s">
        <v>681</v>
      </c>
      <c r="M138" s="341"/>
      <c r="N138" s="51"/>
      <c r="O138" s="50">
        <v>1</v>
      </c>
      <c r="P138" s="329"/>
      <c r="Q138" s="329"/>
      <c r="R138" s="329"/>
      <c r="S138" s="341" t="s">
        <v>24</v>
      </c>
      <c r="T138" s="341"/>
      <c r="U138" s="341"/>
      <c r="V138" s="341"/>
      <c r="W138" s="341"/>
      <c r="X138" s="329"/>
      <c r="Y138" s="329"/>
      <c r="Z138" s="329"/>
      <c r="AA138" s="47">
        <v>1</v>
      </c>
      <c r="AB138" s="329"/>
      <c r="AC138" s="341"/>
      <c r="AD138" s="329"/>
      <c r="AE138" s="329"/>
      <c r="AF138" s="329"/>
      <c r="AG138" s="329"/>
      <c r="AH138" s="329"/>
      <c r="AI138" s="329"/>
      <c r="AJ138" s="329"/>
      <c r="AK138" s="329"/>
      <c r="AL138" s="329"/>
      <c r="AM138" s="329"/>
      <c r="AN138" s="329" t="s">
        <v>32</v>
      </c>
      <c r="AO138" s="329"/>
      <c r="AP138" s="329"/>
      <c r="AQ138" s="329"/>
      <c r="AR138" s="329"/>
      <c r="AS138" s="329"/>
      <c r="AT138" s="329"/>
      <c r="AU138" s="329"/>
      <c r="AV138" s="329"/>
      <c r="AW138" s="329"/>
      <c r="AX138" s="329"/>
      <c r="AY138" s="39"/>
      <c r="AZ138" s="39"/>
      <c r="BA138" s="39"/>
      <c r="BB138" s="39"/>
      <c r="BC138" s="329"/>
      <c r="BD138" s="329"/>
      <c r="BE138" s="329"/>
      <c r="BF138" s="329"/>
      <c r="BG138" s="329"/>
      <c r="BH138" s="329"/>
      <c r="BI138" s="329"/>
      <c r="BJ138" s="45">
        <v>2</v>
      </c>
      <c r="BK138" s="45">
        <v>1</v>
      </c>
      <c r="BL138" s="45">
        <v>2</v>
      </c>
      <c r="BM138" s="45">
        <v>2</v>
      </c>
      <c r="BN138" s="45">
        <v>2</v>
      </c>
      <c r="BO138" s="45">
        <v>2</v>
      </c>
      <c r="BP138" s="45">
        <v>2</v>
      </c>
      <c r="BQ138" s="45">
        <v>2</v>
      </c>
      <c r="BR138" s="45">
        <v>2</v>
      </c>
      <c r="BS138" s="45">
        <v>2</v>
      </c>
      <c r="BT138" s="45">
        <v>1</v>
      </c>
      <c r="BU138" s="45">
        <v>2</v>
      </c>
      <c r="BV138" s="45">
        <v>2</v>
      </c>
      <c r="BW138" s="45">
        <v>2</v>
      </c>
      <c r="BX138" s="45">
        <v>2</v>
      </c>
      <c r="BY138" s="45">
        <v>2</v>
      </c>
      <c r="BZ138" s="45">
        <v>1</v>
      </c>
      <c r="CA138" s="45">
        <v>2</v>
      </c>
      <c r="CB138" s="45">
        <v>2</v>
      </c>
      <c r="CC138" s="45">
        <v>2</v>
      </c>
      <c r="CD138" s="45">
        <v>2</v>
      </c>
      <c r="CE138" s="45">
        <v>2</v>
      </c>
      <c r="CF138" s="45">
        <v>2</v>
      </c>
      <c r="CG138" s="45">
        <v>2</v>
      </c>
      <c r="CH138" s="45">
        <v>2</v>
      </c>
      <c r="CI138" s="45">
        <v>2</v>
      </c>
      <c r="CJ138" s="45">
        <v>2</v>
      </c>
      <c r="CK138" s="45">
        <v>2</v>
      </c>
      <c r="CL138" s="45">
        <v>2</v>
      </c>
      <c r="CM138" s="45">
        <v>2</v>
      </c>
      <c r="CN138" s="45">
        <v>1</v>
      </c>
      <c r="CO138" s="45">
        <v>2</v>
      </c>
      <c r="CP138" s="45">
        <v>2</v>
      </c>
      <c r="CQ138" s="45">
        <v>2</v>
      </c>
      <c r="CR138" s="45">
        <v>2</v>
      </c>
      <c r="CS138" s="45">
        <v>2</v>
      </c>
      <c r="CT138" s="45">
        <v>2</v>
      </c>
      <c r="CU138" s="45">
        <v>2</v>
      </c>
      <c r="CV138" s="45">
        <v>2</v>
      </c>
      <c r="CW138" s="45">
        <v>2</v>
      </c>
      <c r="CX138" s="45">
        <v>1</v>
      </c>
      <c r="CY138" s="40">
        <f>COUNTIF($BI138:$CX138,2)</f>
        <v>36</v>
      </c>
      <c r="CZ138" s="42">
        <f>CY138/COUNTA($BI138:$CX138)</f>
        <v>0.87804878048780488</v>
      </c>
      <c r="DA138" s="40">
        <f>COUNTIF($BI138:$CX138,1)</f>
        <v>5</v>
      </c>
      <c r="DB138" s="44">
        <f>DA138/33</f>
        <v>0.15151515151515152</v>
      </c>
      <c r="DC138" s="40">
        <f>COUNTIF($BI138:$CX138,0)</f>
        <v>0</v>
      </c>
      <c r="DD138" s="44">
        <f>DC138/COUNTA($BI138:$CX138)</f>
        <v>0</v>
      </c>
      <c r="DE138" s="43">
        <f>COUNTIF($BI138:$CX138,"KĐG")</f>
        <v>0</v>
      </c>
      <c r="DF138" s="42">
        <f>DE138/COUNTA($BI138:$CX138)</f>
        <v>0</v>
      </c>
      <c r="DG138" s="41">
        <f>(((CY138*2)+(DA138*1)+(DC138*0)))/COUNTA($BI138:$CX138)</f>
        <v>1.8780487804878048</v>
      </c>
      <c r="DH138" s="40"/>
      <c r="DI138" s="39"/>
    </row>
    <row r="139" spans="1:113" s="38" customFormat="1" ht="99" hidden="1" customHeight="1" x14ac:dyDescent="0.25">
      <c r="A139" s="670"/>
      <c r="B139" s="670"/>
      <c r="C139" s="768"/>
      <c r="D139" s="616"/>
      <c r="E139" s="616"/>
      <c r="F139" s="616"/>
      <c r="G139" s="616"/>
      <c r="H139" s="310" t="s">
        <v>764</v>
      </c>
      <c r="I139" s="327"/>
      <c r="J139" s="329" t="s">
        <v>47</v>
      </c>
      <c r="K139" s="329" t="s">
        <v>27</v>
      </c>
      <c r="L139" s="310" t="s">
        <v>681</v>
      </c>
      <c r="M139" s="341" t="s">
        <v>25</v>
      </c>
      <c r="N139" s="51" t="s">
        <v>24</v>
      </c>
      <c r="O139" s="50"/>
      <c r="P139" s="329"/>
      <c r="Q139" s="329"/>
      <c r="R139" s="329"/>
      <c r="S139" s="341"/>
      <c r="T139" s="341" t="s">
        <v>24</v>
      </c>
      <c r="U139" s="341"/>
      <c r="V139" s="341"/>
      <c r="W139" s="341"/>
      <c r="X139" s="329"/>
      <c r="Y139" s="329"/>
      <c r="Z139" s="329"/>
      <c r="AA139" s="47">
        <f t="shared" ref="AA139:AA146" si="61">COUNTIF(P139:Z139,"x")</f>
        <v>1</v>
      </c>
      <c r="AB139" s="329"/>
      <c r="AC139" s="341"/>
      <c r="AD139" s="329"/>
      <c r="AE139" s="329"/>
      <c r="AF139" s="329"/>
      <c r="AG139" s="329"/>
      <c r="AH139" s="329"/>
      <c r="AI139" s="329"/>
      <c r="AJ139" s="329"/>
      <c r="AK139" s="329"/>
      <c r="AL139" s="329"/>
      <c r="AM139" s="329"/>
      <c r="AN139" s="329"/>
      <c r="AO139" s="329"/>
      <c r="AP139" s="329" t="s">
        <v>32</v>
      </c>
      <c r="AQ139" s="329"/>
      <c r="AR139" s="329"/>
      <c r="AS139" s="329"/>
      <c r="AT139" s="329"/>
      <c r="AU139" s="329"/>
      <c r="AV139" s="329"/>
      <c r="AW139" s="329"/>
      <c r="AX139" s="329"/>
      <c r="AY139" s="39"/>
      <c r="AZ139" s="39"/>
      <c r="BA139" s="39"/>
      <c r="BB139" s="39"/>
      <c r="BC139" s="329"/>
      <c r="BD139" s="329"/>
      <c r="BE139" s="329"/>
      <c r="BF139" s="329"/>
      <c r="BG139" s="329"/>
      <c r="BH139" s="329"/>
      <c r="BI139" s="329"/>
      <c r="BJ139" s="45">
        <v>2</v>
      </c>
      <c r="BK139" s="45">
        <v>2</v>
      </c>
      <c r="BL139" s="45">
        <v>2</v>
      </c>
      <c r="BM139" s="45">
        <v>2</v>
      </c>
      <c r="BN139" s="45">
        <v>2</v>
      </c>
      <c r="BO139" s="45">
        <v>2</v>
      </c>
      <c r="BP139" s="45">
        <v>2</v>
      </c>
      <c r="BQ139" s="45">
        <v>2</v>
      </c>
      <c r="BR139" s="45">
        <v>2</v>
      </c>
      <c r="BS139" s="45">
        <v>2</v>
      </c>
      <c r="BT139" s="45">
        <v>2</v>
      </c>
      <c r="BU139" s="45">
        <v>2</v>
      </c>
      <c r="BV139" s="45">
        <v>2</v>
      </c>
      <c r="BW139" s="45">
        <v>2</v>
      </c>
      <c r="BX139" s="45">
        <v>2</v>
      </c>
      <c r="BY139" s="45">
        <v>2</v>
      </c>
      <c r="BZ139" s="45">
        <v>2</v>
      </c>
      <c r="CA139" s="45">
        <v>2</v>
      </c>
      <c r="CB139" s="45">
        <v>2</v>
      </c>
      <c r="CC139" s="45">
        <v>2</v>
      </c>
      <c r="CD139" s="45">
        <v>2</v>
      </c>
      <c r="CE139" s="45">
        <v>2</v>
      </c>
      <c r="CF139" s="45">
        <v>2</v>
      </c>
      <c r="CG139" s="45">
        <v>2</v>
      </c>
      <c r="CH139" s="45">
        <v>2</v>
      </c>
      <c r="CI139" s="45">
        <v>2</v>
      </c>
      <c r="CJ139" s="45">
        <v>2</v>
      </c>
      <c r="CK139" s="45">
        <v>2</v>
      </c>
      <c r="CL139" s="45">
        <v>2</v>
      </c>
      <c r="CM139" s="45">
        <v>2</v>
      </c>
      <c r="CN139" s="45">
        <v>2</v>
      </c>
      <c r="CO139" s="45">
        <v>2</v>
      </c>
      <c r="CP139" s="45">
        <v>2</v>
      </c>
      <c r="CQ139" s="45">
        <v>2</v>
      </c>
      <c r="CR139" s="45">
        <v>2</v>
      </c>
      <c r="CS139" s="45">
        <v>2</v>
      </c>
      <c r="CT139" s="45">
        <v>2</v>
      </c>
      <c r="CU139" s="45"/>
      <c r="CV139" s="45"/>
      <c r="CW139" s="45"/>
      <c r="CX139" s="45">
        <v>2</v>
      </c>
      <c r="CY139" s="43">
        <f>COUNTIF($BI139:$CX139,2)</f>
        <v>38</v>
      </c>
      <c r="CZ139" s="42">
        <f>CY139/COUNTA($BI139:$CX139)</f>
        <v>1</v>
      </c>
      <c r="DA139" s="43">
        <f>COUNTIF($BI139:$CX139,1)</f>
        <v>0</v>
      </c>
      <c r="DB139" s="42">
        <f>DA139/COUNTA($BI139:$CX139)</f>
        <v>0</v>
      </c>
      <c r="DC139" s="43">
        <f>COUNTIF($BI139:$CX139,0)</f>
        <v>0</v>
      </c>
      <c r="DD139" s="42">
        <f>DC139/COUNTA($BI139:$CX139)</f>
        <v>0</v>
      </c>
      <c r="DE139" s="43">
        <f>COUNTIF($BI139:$CX139,"KĐG")</f>
        <v>0</v>
      </c>
      <c r="DF139" s="42">
        <f>DE139/COUNTA($BI139:$CX139)</f>
        <v>0</v>
      </c>
      <c r="DG139" s="52">
        <f>(((CY139*2)+(DA139*1)+(DC139*0)))/COUNTA($BI139:$CX139)</f>
        <v>2</v>
      </c>
      <c r="DH139" s="43" t="str">
        <f>IF(DG139&gt;=1.6,"Đạt mục tiêu",IF(DG139&gt;=1,"Cần cố gắng","Chưa đạt"))</f>
        <v>Đạt mục tiêu</v>
      </c>
      <c r="DI139" s="39"/>
    </row>
    <row r="140" spans="1:113" s="186" customFormat="1" ht="132" hidden="1" customHeight="1" x14ac:dyDescent="0.25">
      <c r="A140" s="628">
        <v>70</v>
      </c>
      <c r="B140" s="629"/>
      <c r="C140" s="768"/>
      <c r="D140" s="614" t="s">
        <v>35</v>
      </c>
      <c r="E140" s="310" t="s">
        <v>763</v>
      </c>
      <c r="F140" s="310"/>
      <c r="G140" s="310" t="s">
        <v>762</v>
      </c>
      <c r="H140" s="310" t="s">
        <v>762</v>
      </c>
      <c r="I140" s="327"/>
      <c r="J140" s="341" t="s">
        <v>28</v>
      </c>
      <c r="K140" s="329" t="s">
        <v>27</v>
      </c>
      <c r="L140" s="310" t="s">
        <v>681</v>
      </c>
      <c r="M140" s="341" t="s">
        <v>37</v>
      </c>
      <c r="N140" s="51" t="s">
        <v>24</v>
      </c>
      <c r="O140" s="50">
        <v>1</v>
      </c>
      <c r="P140" s="341"/>
      <c r="Q140" s="341"/>
      <c r="R140" s="341" t="s">
        <v>24</v>
      </c>
      <c r="S140" s="341"/>
      <c r="T140" s="341"/>
      <c r="U140" s="341"/>
      <c r="V140" s="341"/>
      <c r="W140" s="341"/>
      <c r="X140" s="341"/>
      <c r="Y140" s="341"/>
      <c r="Z140" s="341"/>
      <c r="AA140" s="47">
        <f t="shared" si="61"/>
        <v>1</v>
      </c>
      <c r="AB140" s="329"/>
      <c r="AC140" s="341"/>
      <c r="AD140" s="341"/>
      <c r="AE140" s="341"/>
      <c r="AF140" s="341"/>
      <c r="AG140" s="341"/>
      <c r="AH140" s="341" t="s">
        <v>32</v>
      </c>
      <c r="AI140" s="341" t="s">
        <v>23</v>
      </c>
      <c r="AJ140" s="341"/>
      <c r="AK140" s="341"/>
      <c r="AL140" s="341"/>
      <c r="AM140" s="341"/>
      <c r="AN140" s="341"/>
      <c r="AO140" s="341"/>
      <c r="AP140" s="341"/>
      <c r="AQ140" s="341"/>
      <c r="AR140" s="341"/>
      <c r="AS140" s="341"/>
      <c r="AT140" s="341"/>
      <c r="AU140" s="341"/>
      <c r="AV140" s="341"/>
      <c r="AW140" s="341"/>
      <c r="AX140" s="341"/>
      <c r="AY140" s="51"/>
      <c r="AZ140" s="51"/>
      <c r="BA140" s="51"/>
      <c r="BB140" s="51"/>
      <c r="BC140" s="341"/>
      <c r="BD140" s="341"/>
      <c r="BE140" s="341"/>
      <c r="BF140" s="341"/>
      <c r="BG140" s="341"/>
      <c r="BH140" s="341"/>
      <c r="BI140" s="341"/>
      <c r="BJ140" s="45">
        <v>2</v>
      </c>
      <c r="BK140" s="45">
        <v>1</v>
      </c>
      <c r="BL140" s="45">
        <v>2</v>
      </c>
      <c r="BM140" s="45">
        <v>1</v>
      </c>
      <c r="BN140" s="45">
        <v>1</v>
      </c>
      <c r="BO140" s="45">
        <v>2</v>
      </c>
      <c r="BP140" s="45">
        <v>2</v>
      </c>
      <c r="BQ140" s="45">
        <v>2</v>
      </c>
      <c r="BR140" s="45">
        <v>2</v>
      </c>
      <c r="BS140" s="45">
        <v>2</v>
      </c>
      <c r="BT140" s="45">
        <v>1</v>
      </c>
      <c r="BU140" s="45">
        <v>2</v>
      </c>
      <c r="BV140" s="45">
        <v>2</v>
      </c>
      <c r="BW140" s="45">
        <v>2</v>
      </c>
      <c r="BX140" s="45">
        <v>2</v>
      </c>
      <c r="BY140" s="45">
        <v>2</v>
      </c>
      <c r="BZ140" s="45">
        <v>1</v>
      </c>
      <c r="CA140" s="45">
        <v>2</v>
      </c>
      <c r="CB140" s="45">
        <v>2</v>
      </c>
      <c r="CC140" s="45">
        <v>2</v>
      </c>
      <c r="CD140" s="45">
        <v>2</v>
      </c>
      <c r="CE140" s="45">
        <v>2</v>
      </c>
      <c r="CF140" s="45">
        <v>2</v>
      </c>
      <c r="CG140" s="45">
        <v>2</v>
      </c>
      <c r="CH140" s="45">
        <v>2</v>
      </c>
      <c r="CI140" s="45">
        <v>2</v>
      </c>
      <c r="CJ140" s="45">
        <v>2</v>
      </c>
      <c r="CK140" s="45">
        <v>2</v>
      </c>
      <c r="CL140" s="45">
        <v>2</v>
      </c>
      <c r="CM140" s="45">
        <v>2</v>
      </c>
      <c r="CN140" s="45">
        <v>1</v>
      </c>
      <c r="CO140" s="45">
        <v>2</v>
      </c>
      <c r="CP140" s="45">
        <v>2</v>
      </c>
      <c r="CQ140" s="45">
        <v>2</v>
      </c>
      <c r="CR140" s="45">
        <v>2</v>
      </c>
      <c r="CS140" s="45">
        <v>2</v>
      </c>
      <c r="CT140" s="45">
        <v>2</v>
      </c>
      <c r="CU140" s="45">
        <v>2</v>
      </c>
      <c r="CV140" s="45">
        <v>2</v>
      </c>
      <c r="CW140" s="45">
        <v>2</v>
      </c>
      <c r="CX140" s="45">
        <v>2</v>
      </c>
      <c r="CY140" s="43">
        <f>COUNTIF($BI140:$CX140,2)</f>
        <v>35</v>
      </c>
      <c r="CZ140" s="44">
        <f>CY140/33</f>
        <v>1.0606060606060606</v>
      </c>
      <c r="DA140" s="40">
        <f>COUNTIF($BI140:$CX140,1)</f>
        <v>6</v>
      </c>
      <c r="DB140" s="44">
        <f>DA140/33</f>
        <v>0.18181818181818182</v>
      </c>
      <c r="DC140" s="40">
        <f>COUNTIF($BI140:$CX140,0)</f>
        <v>0</v>
      </c>
      <c r="DD140" s="44">
        <f>DC140/COUNTA($BI140:$CX140)</f>
        <v>0</v>
      </c>
      <c r="DE140" s="43">
        <f>COUNTIF($BI140:$CX140,"KĐG")</f>
        <v>0</v>
      </c>
      <c r="DF140" s="42">
        <f>DE140/COUNTA($BI140:$CX140)</f>
        <v>0</v>
      </c>
      <c r="DG140" s="41">
        <f>(((CY140*2)+(DA140*1)+(DC140*0)))/COUNTA($BI140:$CX140)</f>
        <v>1.8536585365853659</v>
      </c>
      <c r="DH140" s="40" t="str">
        <f>IF(DG140&gt;=1.6,"Đạt mục tiêu",IF(DG140&gt;=1,"Cần cố gắng","Chưa đạt"))</f>
        <v>Đạt mục tiêu</v>
      </c>
      <c r="DI140" s="51"/>
    </row>
    <row r="141" spans="1:113" s="55" customFormat="1" ht="69" hidden="1" customHeight="1" x14ac:dyDescent="0.25">
      <c r="A141" s="628"/>
      <c r="B141" s="630"/>
      <c r="C141" s="768"/>
      <c r="D141" s="615"/>
      <c r="E141" s="614" t="s">
        <v>761</v>
      </c>
      <c r="F141" s="614" t="s">
        <v>35</v>
      </c>
      <c r="G141" s="614" t="s">
        <v>759</v>
      </c>
      <c r="H141" s="309" t="s">
        <v>760</v>
      </c>
      <c r="I141" s="327"/>
      <c r="J141" s="341" t="s">
        <v>52</v>
      </c>
      <c r="K141" s="329" t="s">
        <v>27</v>
      </c>
      <c r="L141" s="310" t="s">
        <v>681</v>
      </c>
      <c r="M141" s="332"/>
      <c r="N141" s="51" t="s">
        <v>24</v>
      </c>
      <c r="O141" s="50">
        <v>1</v>
      </c>
      <c r="P141" s="341"/>
      <c r="Q141" s="341"/>
      <c r="R141" s="341"/>
      <c r="S141" s="341"/>
      <c r="T141" s="341"/>
      <c r="U141" s="341"/>
      <c r="V141" s="341"/>
      <c r="W141" s="341"/>
      <c r="X141" s="341" t="s">
        <v>24</v>
      </c>
      <c r="Y141" s="341"/>
      <c r="Z141" s="341"/>
      <c r="AA141" s="47">
        <f t="shared" si="61"/>
        <v>1</v>
      </c>
      <c r="AB141" s="329"/>
      <c r="AC141" s="341"/>
      <c r="AD141" s="341"/>
      <c r="AE141" s="332"/>
      <c r="AF141" s="332"/>
      <c r="AG141" s="332"/>
      <c r="AH141" s="332"/>
      <c r="AI141" s="332"/>
      <c r="AJ141" s="332"/>
      <c r="AK141" s="332"/>
      <c r="AL141" s="332"/>
      <c r="AM141" s="332"/>
      <c r="AN141" s="332"/>
      <c r="AO141" s="332"/>
      <c r="AP141" s="332"/>
      <c r="AQ141" s="332"/>
      <c r="AR141" s="332"/>
      <c r="AS141" s="332"/>
      <c r="AT141" s="332"/>
      <c r="AU141" s="332"/>
      <c r="AV141" s="332"/>
      <c r="AW141" s="332"/>
      <c r="AX141" s="332"/>
      <c r="AY141" s="336"/>
      <c r="AZ141" s="475"/>
      <c r="BA141" s="336"/>
      <c r="BB141" s="475"/>
      <c r="BC141" s="332"/>
      <c r="BD141" s="332"/>
      <c r="BE141" s="332"/>
      <c r="BF141" s="332"/>
      <c r="BG141" s="332"/>
      <c r="BH141" s="332"/>
      <c r="BI141" s="332"/>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c r="CN141" s="143"/>
      <c r="CO141" s="143"/>
      <c r="CP141" s="143"/>
      <c r="CQ141" s="143"/>
      <c r="CR141" s="143"/>
      <c r="CS141" s="143"/>
      <c r="CT141" s="143"/>
      <c r="CU141" s="143"/>
      <c r="CV141" s="143"/>
      <c r="CW141" s="143"/>
      <c r="CX141" s="143"/>
      <c r="CY141" s="137"/>
      <c r="CZ141" s="158"/>
      <c r="DA141" s="138"/>
      <c r="DB141" s="158"/>
      <c r="DC141" s="138"/>
      <c r="DD141" s="158"/>
      <c r="DE141" s="137"/>
      <c r="DF141" s="136"/>
      <c r="DG141" s="135"/>
      <c r="DH141" s="138"/>
      <c r="DI141" s="336"/>
    </row>
    <row r="142" spans="1:113" s="55" customFormat="1" ht="75.75" hidden="1" customHeight="1" x14ac:dyDescent="0.25">
      <c r="A142" s="628"/>
      <c r="B142" s="630"/>
      <c r="C142" s="768"/>
      <c r="D142" s="615"/>
      <c r="E142" s="616"/>
      <c r="F142" s="616"/>
      <c r="G142" s="616"/>
      <c r="H142" s="309" t="s">
        <v>759</v>
      </c>
      <c r="I142" s="350"/>
      <c r="J142" s="332" t="s">
        <v>52</v>
      </c>
      <c r="K142" s="337" t="s">
        <v>27</v>
      </c>
      <c r="L142" s="309" t="s">
        <v>681</v>
      </c>
      <c r="M142" s="332" t="s">
        <v>37</v>
      </c>
      <c r="N142" s="336" t="s">
        <v>24</v>
      </c>
      <c r="O142" s="315"/>
      <c r="P142" s="332"/>
      <c r="Q142" s="332"/>
      <c r="R142" s="332"/>
      <c r="S142" s="332"/>
      <c r="T142" s="332"/>
      <c r="U142" s="332"/>
      <c r="V142" s="332"/>
      <c r="W142" s="332"/>
      <c r="X142" s="332" t="s">
        <v>24</v>
      </c>
      <c r="Y142" s="332"/>
      <c r="Z142" s="332"/>
      <c r="AA142" s="340">
        <f t="shared" si="61"/>
        <v>1</v>
      </c>
      <c r="AB142" s="337"/>
      <c r="AC142" s="332"/>
      <c r="AD142" s="332"/>
      <c r="AE142" s="332"/>
      <c r="AF142" s="332"/>
      <c r="AG142" s="332"/>
      <c r="AH142" s="332"/>
      <c r="AI142" s="332"/>
      <c r="AJ142" s="332"/>
      <c r="AK142" s="332"/>
      <c r="AL142" s="332"/>
      <c r="AM142" s="332"/>
      <c r="AN142" s="332"/>
      <c r="AO142" s="332"/>
      <c r="AP142" s="332"/>
      <c r="AQ142" s="332"/>
      <c r="AR142" s="332"/>
      <c r="AS142" s="332"/>
      <c r="AT142" s="332"/>
      <c r="AU142" s="332"/>
      <c r="AV142" s="332"/>
      <c r="AW142" s="332"/>
      <c r="AX142" s="332"/>
      <c r="AY142" s="336"/>
      <c r="AZ142" s="475"/>
      <c r="BA142" s="336"/>
      <c r="BB142" s="475"/>
      <c r="BC142" s="332"/>
      <c r="BD142" s="332"/>
      <c r="BE142" s="332"/>
      <c r="BF142" s="332"/>
      <c r="BG142" s="332"/>
      <c r="BH142" s="332"/>
      <c r="BI142" s="332"/>
      <c r="BJ142" s="143">
        <v>2</v>
      </c>
      <c r="BK142" s="143">
        <v>2</v>
      </c>
      <c r="BL142" s="143">
        <v>2</v>
      </c>
      <c r="BM142" s="143">
        <v>2</v>
      </c>
      <c r="BN142" s="143">
        <v>2</v>
      </c>
      <c r="BO142" s="143">
        <v>2</v>
      </c>
      <c r="BP142" s="143">
        <v>2</v>
      </c>
      <c r="BQ142" s="143">
        <v>2</v>
      </c>
      <c r="BR142" s="143">
        <v>2</v>
      </c>
      <c r="BS142" s="143">
        <v>2</v>
      </c>
      <c r="BT142" s="143">
        <v>2</v>
      </c>
      <c r="BU142" s="143">
        <v>2</v>
      </c>
      <c r="BV142" s="143">
        <v>2</v>
      </c>
      <c r="BW142" s="143">
        <v>2</v>
      </c>
      <c r="BX142" s="143">
        <v>2</v>
      </c>
      <c r="BY142" s="143">
        <v>2</v>
      </c>
      <c r="BZ142" s="143">
        <v>2</v>
      </c>
      <c r="CA142" s="143">
        <v>2</v>
      </c>
      <c r="CB142" s="143">
        <v>2</v>
      </c>
      <c r="CC142" s="143">
        <v>2</v>
      </c>
      <c r="CD142" s="143">
        <v>2</v>
      </c>
      <c r="CE142" s="143">
        <v>2</v>
      </c>
      <c r="CF142" s="143">
        <v>2</v>
      </c>
      <c r="CG142" s="143">
        <v>2</v>
      </c>
      <c r="CH142" s="143">
        <v>2</v>
      </c>
      <c r="CI142" s="143">
        <v>2</v>
      </c>
      <c r="CJ142" s="143">
        <v>2</v>
      </c>
      <c r="CK142" s="143">
        <v>2</v>
      </c>
      <c r="CL142" s="143">
        <v>2</v>
      </c>
      <c r="CM142" s="143">
        <v>2</v>
      </c>
      <c r="CN142" s="143">
        <v>2</v>
      </c>
      <c r="CO142" s="143">
        <v>2</v>
      </c>
      <c r="CP142" s="143">
        <v>2</v>
      </c>
      <c r="CQ142" s="143">
        <v>2</v>
      </c>
      <c r="CR142" s="143">
        <v>2</v>
      </c>
      <c r="CS142" s="143">
        <v>2</v>
      </c>
      <c r="CT142" s="143">
        <v>2</v>
      </c>
      <c r="CU142" s="143"/>
      <c r="CV142" s="143"/>
      <c r="CW142" s="143"/>
      <c r="CX142" s="143">
        <v>2</v>
      </c>
      <c r="CY142" s="137">
        <f>COUNTIF($BI142:$CX142,2)</f>
        <v>38</v>
      </c>
      <c r="CZ142" s="158">
        <f>CY142/33</f>
        <v>1.1515151515151516</v>
      </c>
      <c r="DA142" s="138">
        <f>COUNTIF($BI142:$CX142,1)</f>
        <v>0</v>
      </c>
      <c r="DB142" s="158">
        <f>DA142/33</f>
        <v>0</v>
      </c>
      <c r="DC142" s="138">
        <f>COUNTIF($BI142:$CX142,0)</f>
        <v>0</v>
      </c>
      <c r="DD142" s="158">
        <f>DC142/COUNTA($BI142:$CX142)</f>
        <v>0</v>
      </c>
      <c r="DE142" s="137">
        <f>COUNTIF($BI142:$CX142,"KĐG")</f>
        <v>0</v>
      </c>
      <c r="DF142" s="136">
        <f>DE142/COUNTA($BI142:$CX142)</f>
        <v>0</v>
      </c>
      <c r="DG142" s="135">
        <f>(((CY142*2)+(DA142*1)+(DC142*0)))/COUNTA($BI142:$CX142)</f>
        <v>2</v>
      </c>
      <c r="DH142" s="138" t="str">
        <f>IF(DG142&gt;=1.6,"Đạt mục tiêu",IF(DG142&gt;=1,"Cần cố gắng","Chưa đạt"))</f>
        <v>Đạt mục tiêu</v>
      </c>
      <c r="DI142" s="336"/>
    </row>
    <row r="143" spans="1:113" s="55" customFormat="1" ht="109.5" hidden="1" customHeight="1" x14ac:dyDescent="0.25">
      <c r="A143" s="628"/>
      <c r="B143" s="630"/>
      <c r="C143" s="768"/>
      <c r="D143" s="615"/>
      <c r="E143" s="310" t="s">
        <v>758</v>
      </c>
      <c r="F143" s="310" t="s">
        <v>35</v>
      </c>
      <c r="G143" s="310" t="s">
        <v>757</v>
      </c>
      <c r="H143" s="310" t="s">
        <v>756</v>
      </c>
      <c r="I143" s="327"/>
      <c r="J143" s="341" t="s">
        <v>49</v>
      </c>
      <c r="K143" s="329" t="s">
        <v>27</v>
      </c>
      <c r="L143" s="310" t="s">
        <v>681</v>
      </c>
      <c r="M143" s="341" t="s">
        <v>37</v>
      </c>
      <c r="N143" s="51" t="s">
        <v>24</v>
      </c>
      <c r="O143" s="50">
        <v>1</v>
      </c>
      <c r="P143" s="341"/>
      <c r="Q143" s="341"/>
      <c r="R143" s="341"/>
      <c r="S143" s="341"/>
      <c r="T143" s="341"/>
      <c r="U143" s="341"/>
      <c r="V143" s="341"/>
      <c r="W143" s="341"/>
      <c r="X143" s="341"/>
      <c r="Y143" s="341"/>
      <c r="Z143" s="341" t="s">
        <v>24</v>
      </c>
      <c r="AA143" s="47">
        <f t="shared" si="61"/>
        <v>1</v>
      </c>
      <c r="AB143" s="329"/>
      <c r="AC143" s="341"/>
      <c r="AD143" s="341"/>
      <c r="AE143" s="341"/>
      <c r="AF143" s="341"/>
      <c r="AG143" s="341"/>
      <c r="AH143" s="341"/>
      <c r="AI143" s="341"/>
      <c r="AJ143" s="341"/>
      <c r="AK143" s="341"/>
      <c r="AL143" s="341"/>
      <c r="AM143" s="341"/>
      <c r="AN143" s="341"/>
      <c r="AO143" s="341"/>
      <c r="AP143" s="341"/>
      <c r="AQ143" s="341"/>
      <c r="AR143" s="341"/>
      <c r="AS143" s="341"/>
      <c r="AT143" s="341"/>
      <c r="AU143" s="341"/>
      <c r="AV143" s="341"/>
      <c r="AW143" s="341"/>
      <c r="AX143" s="341"/>
      <c r="AY143" s="51"/>
      <c r="AZ143" s="51"/>
      <c r="BA143" s="51"/>
      <c r="BB143" s="51"/>
      <c r="BC143" s="341"/>
      <c r="BD143" s="341"/>
      <c r="BE143" s="341"/>
      <c r="BF143" s="341"/>
      <c r="BG143" s="341"/>
      <c r="BH143" s="341"/>
      <c r="BI143" s="341"/>
      <c r="BJ143" s="45">
        <v>2</v>
      </c>
      <c r="BK143" s="45">
        <v>2</v>
      </c>
      <c r="BL143" s="45">
        <v>2</v>
      </c>
      <c r="BM143" s="45">
        <v>2</v>
      </c>
      <c r="BN143" s="45">
        <v>2</v>
      </c>
      <c r="BO143" s="45">
        <v>2</v>
      </c>
      <c r="BP143" s="45">
        <v>2</v>
      </c>
      <c r="BQ143" s="45">
        <v>2</v>
      </c>
      <c r="BR143" s="45">
        <v>2</v>
      </c>
      <c r="BS143" s="45">
        <v>2</v>
      </c>
      <c r="BT143" s="45">
        <v>2</v>
      </c>
      <c r="BU143" s="45">
        <v>2</v>
      </c>
      <c r="BV143" s="45">
        <v>2</v>
      </c>
      <c r="BW143" s="45">
        <v>2</v>
      </c>
      <c r="BX143" s="45">
        <v>2</v>
      </c>
      <c r="BY143" s="45">
        <v>2</v>
      </c>
      <c r="BZ143" s="45">
        <v>2</v>
      </c>
      <c r="CA143" s="45">
        <v>2</v>
      </c>
      <c r="CB143" s="45">
        <v>2</v>
      </c>
      <c r="CC143" s="45">
        <v>2</v>
      </c>
      <c r="CD143" s="45">
        <v>2</v>
      </c>
      <c r="CE143" s="45">
        <v>2</v>
      </c>
      <c r="CF143" s="45">
        <v>2</v>
      </c>
      <c r="CG143" s="45">
        <v>2</v>
      </c>
      <c r="CH143" s="45">
        <v>2</v>
      </c>
      <c r="CI143" s="45">
        <v>2</v>
      </c>
      <c r="CJ143" s="45">
        <v>2</v>
      </c>
      <c r="CK143" s="45">
        <v>2</v>
      </c>
      <c r="CL143" s="45">
        <v>2</v>
      </c>
      <c r="CM143" s="45">
        <v>2</v>
      </c>
      <c r="CN143" s="45">
        <v>2</v>
      </c>
      <c r="CO143" s="45">
        <v>2</v>
      </c>
      <c r="CP143" s="45">
        <v>2</v>
      </c>
      <c r="CQ143" s="45">
        <v>2</v>
      </c>
      <c r="CR143" s="45">
        <v>2</v>
      </c>
      <c r="CS143" s="45">
        <v>2</v>
      </c>
      <c r="CT143" s="45">
        <v>2</v>
      </c>
      <c r="CU143" s="45"/>
      <c r="CV143" s="45"/>
      <c r="CW143" s="45"/>
      <c r="CX143" s="45">
        <v>2</v>
      </c>
      <c r="CY143" s="43">
        <f>COUNTIF($BI143:$CX143,2)</f>
        <v>38</v>
      </c>
      <c r="CZ143" s="44">
        <f>CY143/33</f>
        <v>1.1515151515151516</v>
      </c>
      <c r="DA143" s="40">
        <f>COUNTIF($BI143:$CX143,1)</f>
        <v>0</v>
      </c>
      <c r="DB143" s="44">
        <f>DA143/33</f>
        <v>0</v>
      </c>
      <c r="DC143" s="40">
        <f>COUNTIF($BI143:$CX143,0)</f>
        <v>0</v>
      </c>
      <c r="DD143" s="44">
        <f>DC143/COUNTA($BI143:$CX143)</f>
        <v>0</v>
      </c>
      <c r="DE143" s="43">
        <f>COUNTIF($BI143:$CX143,"KĐG")</f>
        <v>0</v>
      </c>
      <c r="DF143" s="42">
        <f>DE143/COUNTA($BI143:$CX143)</f>
        <v>0</v>
      </c>
      <c r="DG143" s="41">
        <f>(((CY143*2)+(DA143*1)+(DC143*0)))/COUNTA($BI143:$CX143)</f>
        <v>2</v>
      </c>
      <c r="DH143" s="40" t="str">
        <f>IF(DG143&gt;=1.6,"Đạt mục tiêu",IF(DG143&gt;=1,"Cần cố gắng","Chưa đạt"))</f>
        <v>Đạt mục tiêu</v>
      </c>
      <c r="DI143" s="51"/>
    </row>
    <row r="144" spans="1:113" s="55" customFormat="1" ht="57.75" hidden="1" customHeight="1" x14ac:dyDescent="0.25">
      <c r="A144" s="628"/>
      <c r="B144" s="630"/>
      <c r="C144" s="768"/>
      <c r="D144" s="615"/>
      <c r="E144" s="310" t="s">
        <v>755</v>
      </c>
      <c r="F144" s="310" t="s">
        <v>35</v>
      </c>
      <c r="G144" s="310" t="s">
        <v>755</v>
      </c>
      <c r="H144" s="310" t="s">
        <v>754</v>
      </c>
      <c r="I144" s="327"/>
      <c r="J144" s="341" t="s">
        <v>43</v>
      </c>
      <c r="K144" s="329" t="s">
        <v>27</v>
      </c>
      <c r="L144" s="310" t="s">
        <v>681</v>
      </c>
      <c r="M144" s="341" t="s">
        <v>37</v>
      </c>
      <c r="N144" s="51"/>
      <c r="O144" s="50">
        <v>1</v>
      </c>
      <c r="P144" s="341"/>
      <c r="Q144" s="341"/>
      <c r="R144" s="341"/>
      <c r="S144" s="341" t="s">
        <v>24</v>
      </c>
      <c r="T144" s="341"/>
      <c r="U144" s="341"/>
      <c r="V144" s="341"/>
      <c r="W144" s="341"/>
      <c r="X144" s="341"/>
      <c r="Y144" s="341"/>
      <c r="Z144" s="341"/>
      <c r="AA144" s="47">
        <f t="shared" si="61"/>
        <v>1</v>
      </c>
      <c r="AB144" s="329"/>
      <c r="AC144" s="341"/>
      <c r="AD144" s="341"/>
      <c r="AE144" s="341"/>
      <c r="AF144" s="341"/>
      <c r="AG144" s="341"/>
      <c r="AH144" s="341"/>
      <c r="AI144" s="341"/>
      <c r="AJ144" s="341"/>
      <c r="AK144" s="341"/>
      <c r="AL144" s="341"/>
      <c r="AM144" s="341"/>
      <c r="AN144" s="341"/>
      <c r="AO144" s="341" t="s">
        <v>32</v>
      </c>
      <c r="AP144" s="341"/>
      <c r="AQ144" s="341"/>
      <c r="AR144" s="341"/>
      <c r="AS144" s="341"/>
      <c r="AT144" s="341"/>
      <c r="AU144" s="341"/>
      <c r="AV144" s="341"/>
      <c r="AW144" s="341"/>
      <c r="AX144" s="341"/>
      <c r="AY144" s="51"/>
      <c r="AZ144" s="51"/>
      <c r="BA144" s="51"/>
      <c r="BB144" s="51"/>
      <c r="BC144" s="341"/>
      <c r="BD144" s="341"/>
      <c r="BE144" s="341"/>
      <c r="BF144" s="341"/>
      <c r="BG144" s="341"/>
      <c r="BH144" s="341"/>
      <c r="BI144" s="341"/>
      <c r="BJ144" s="45">
        <v>2</v>
      </c>
      <c r="BK144" s="45">
        <v>1</v>
      </c>
      <c r="BL144" s="45">
        <v>2</v>
      </c>
      <c r="BM144" s="45">
        <v>2</v>
      </c>
      <c r="BN144" s="45">
        <v>2</v>
      </c>
      <c r="BO144" s="45">
        <v>2</v>
      </c>
      <c r="BP144" s="45">
        <v>2</v>
      </c>
      <c r="BQ144" s="45">
        <v>2</v>
      </c>
      <c r="BR144" s="45">
        <v>2</v>
      </c>
      <c r="BS144" s="45">
        <v>2</v>
      </c>
      <c r="BT144" s="45">
        <v>1</v>
      </c>
      <c r="BU144" s="45">
        <v>2</v>
      </c>
      <c r="BV144" s="45">
        <v>2</v>
      </c>
      <c r="BW144" s="45">
        <v>2</v>
      </c>
      <c r="BX144" s="45">
        <v>2</v>
      </c>
      <c r="BY144" s="45">
        <v>2</v>
      </c>
      <c r="BZ144" s="45">
        <v>1</v>
      </c>
      <c r="CA144" s="45">
        <v>2</v>
      </c>
      <c r="CB144" s="45">
        <v>2</v>
      </c>
      <c r="CC144" s="45">
        <v>2</v>
      </c>
      <c r="CD144" s="45">
        <v>2</v>
      </c>
      <c r="CE144" s="45">
        <v>2</v>
      </c>
      <c r="CF144" s="45">
        <v>2</v>
      </c>
      <c r="CG144" s="45">
        <v>2</v>
      </c>
      <c r="CH144" s="45">
        <v>2</v>
      </c>
      <c r="CI144" s="45">
        <v>2</v>
      </c>
      <c r="CJ144" s="45">
        <v>2</v>
      </c>
      <c r="CK144" s="45">
        <v>2</v>
      </c>
      <c r="CL144" s="45">
        <v>2</v>
      </c>
      <c r="CM144" s="45">
        <v>2</v>
      </c>
      <c r="CN144" s="45">
        <v>1</v>
      </c>
      <c r="CO144" s="45">
        <v>2</v>
      </c>
      <c r="CP144" s="45">
        <v>2</v>
      </c>
      <c r="CQ144" s="45">
        <v>2</v>
      </c>
      <c r="CR144" s="45">
        <v>2</v>
      </c>
      <c r="CS144" s="45">
        <v>2</v>
      </c>
      <c r="CT144" s="45">
        <v>2</v>
      </c>
      <c r="CU144" s="45">
        <v>2</v>
      </c>
      <c r="CV144" s="45">
        <v>2</v>
      </c>
      <c r="CW144" s="45">
        <v>2</v>
      </c>
      <c r="CX144" s="45">
        <v>2</v>
      </c>
      <c r="CY144" s="43">
        <f>COUNTIF($BI144:$CX144,2)</f>
        <v>37</v>
      </c>
      <c r="CZ144" s="42">
        <f>CY144/COUNTA($BI144:$CX144)</f>
        <v>0.90243902439024393</v>
      </c>
      <c r="DA144" s="40">
        <f>COUNTIF($BI144:$CX144,1)</f>
        <v>4</v>
      </c>
      <c r="DB144" s="44">
        <f>DA144/33</f>
        <v>0.12121212121212122</v>
      </c>
      <c r="DC144" s="40">
        <f>COUNTIF($BI144:$CX144,0)</f>
        <v>0</v>
      </c>
      <c r="DD144" s="44">
        <f>DC144/COUNTA($BI144:$CX144)</f>
        <v>0</v>
      </c>
      <c r="DE144" s="43">
        <f>COUNTIF($BI144:$CX144,"KĐG")</f>
        <v>0</v>
      </c>
      <c r="DF144" s="42">
        <f>DE144/COUNTA($BI144:$CX144)</f>
        <v>0</v>
      </c>
      <c r="DG144" s="41">
        <f>(((CY144*2)+(DA144*1)+(DC144*0)))/COUNTA($BI144:$CX144)</f>
        <v>1.9024390243902438</v>
      </c>
      <c r="DH144" s="40" t="str">
        <f>IF(DG144&gt;=1.6,"Đạt mục tiêu",IF(DG144&gt;=1,"Cần cố gắng","Chưa đạt"))</f>
        <v>Đạt mục tiêu</v>
      </c>
      <c r="DI144" s="51"/>
    </row>
    <row r="145" spans="1:118" s="55" customFormat="1" ht="133.5" hidden="1" customHeight="1" x14ac:dyDescent="0.25">
      <c r="A145" s="628"/>
      <c r="B145" s="631"/>
      <c r="C145" s="768"/>
      <c r="D145" s="616"/>
      <c r="E145" s="310" t="s">
        <v>753</v>
      </c>
      <c r="F145" s="310" t="s">
        <v>35</v>
      </c>
      <c r="G145" s="310" t="s">
        <v>753</v>
      </c>
      <c r="H145" s="310" t="s">
        <v>752</v>
      </c>
      <c r="I145" s="327"/>
      <c r="J145" s="341" t="s">
        <v>41</v>
      </c>
      <c r="K145" s="329" t="s">
        <v>27</v>
      </c>
      <c r="L145" s="310" t="s">
        <v>681</v>
      </c>
      <c r="M145" s="341" t="s">
        <v>37</v>
      </c>
      <c r="N145" s="51"/>
      <c r="O145" s="50">
        <v>1</v>
      </c>
      <c r="P145" s="341"/>
      <c r="Q145" s="341"/>
      <c r="R145" s="341"/>
      <c r="S145" s="341"/>
      <c r="T145" s="341"/>
      <c r="U145" s="341"/>
      <c r="V145" s="341"/>
      <c r="W145" s="341"/>
      <c r="X145" s="341"/>
      <c r="Y145" s="341" t="s">
        <v>24</v>
      </c>
      <c r="Z145" s="341"/>
      <c r="AA145" s="47">
        <f t="shared" si="61"/>
        <v>1</v>
      </c>
      <c r="AB145" s="329"/>
      <c r="AC145" s="341"/>
      <c r="AD145" s="341"/>
      <c r="AE145" s="341"/>
      <c r="AF145" s="341"/>
      <c r="AG145" s="341"/>
      <c r="AH145" s="341"/>
      <c r="AI145" s="341"/>
      <c r="AJ145" s="341"/>
      <c r="AK145" s="341"/>
      <c r="AL145" s="341"/>
      <c r="AM145" s="341"/>
      <c r="AN145" s="341"/>
      <c r="AO145" s="341"/>
      <c r="AP145" s="341"/>
      <c r="AQ145" s="341"/>
      <c r="AR145" s="341"/>
      <c r="AS145" s="341"/>
      <c r="AT145" s="341"/>
      <c r="AU145" s="341"/>
      <c r="AV145" s="341"/>
      <c r="AW145" s="341"/>
      <c r="AX145" s="341"/>
      <c r="AY145" s="51"/>
      <c r="AZ145" s="51"/>
      <c r="BA145" s="51"/>
      <c r="BB145" s="51"/>
      <c r="BC145" s="341"/>
      <c r="BD145" s="341"/>
      <c r="BE145" s="341"/>
      <c r="BF145" s="341"/>
      <c r="BG145" s="341"/>
      <c r="BH145" s="341"/>
      <c r="BI145" s="341"/>
      <c r="BJ145" s="45">
        <v>2</v>
      </c>
      <c r="BK145" s="45">
        <v>2</v>
      </c>
      <c r="BL145" s="45">
        <v>2</v>
      </c>
      <c r="BM145" s="45">
        <v>2</v>
      </c>
      <c r="BN145" s="45">
        <v>2</v>
      </c>
      <c r="BO145" s="45">
        <v>2</v>
      </c>
      <c r="BP145" s="45">
        <v>2</v>
      </c>
      <c r="BQ145" s="45">
        <v>2</v>
      </c>
      <c r="BR145" s="45">
        <v>2</v>
      </c>
      <c r="BS145" s="45">
        <v>2</v>
      </c>
      <c r="BT145" s="45">
        <v>2</v>
      </c>
      <c r="BU145" s="45">
        <v>2</v>
      </c>
      <c r="BV145" s="45">
        <v>2</v>
      </c>
      <c r="BW145" s="45">
        <v>2</v>
      </c>
      <c r="BX145" s="45">
        <v>2</v>
      </c>
      <c r="BY145" s="45">
        <v>2</v>
      </c>
      <c r="BZ145" s="45">
        <v>2</v>
      </c>
      <c r="CA145" s="45">
        <v>2</v>
      </c>
      <c r="CB145" s="45">
        <v>2</v>
      </c>
      <c r="CC145" s="45">
        <v>2</v>
      </c>
      <c r="CD145" s="45">
        <v>2</v>
      </c>
      <c r="CE145" s="45">
        <v>2</v>
      </c>
      <c r="CF145" s="45">
        <v>2</v>
      </c>
      <c r="CG145" s="45">
        <v>2</v>
      </c>
      <c r="CH145" s="45">
        <v>2</v>
      </c>
      <c r="CI145" s="45">
        <v>2</v>
      </c>
      <c r="CJ145" s="45">
        <v>2</v>
      </c>
      <c r="CK145" s="45">
        <v>2</v>
      </c>
      <c r="CL145" s="45">
        <v>2</v>
      </c>
      <c r="CM145" s="45">
        <v>2</v>
      </c>
      <c r="CN145" s="45">
        <v>2</v>
      </c>
      <c r="CO145" s="45">
        <v>2</v>
      </c>
      <c r="CP145" s="45">
        <v>2</v>
      </c>
      <c r="CQ145" s="45">
        <v>2</v>
      </c>
      <c r="CR145" s="45">
        <v>2</v>
      </c>
      <c r="CS145" s="45">
        <v>2</v>
      </c>
      <c r="CT145" s="45">
        <v>2</v>
      </c>
      <c r="CU145" s="45"/>
      <c r="CV145" s="45"/>
      <c r="CW145" s="45"/>
      <c r="CX145" s="45">
        <v>2</v>
      </c>
      <c r="CY145" s="43">
        <f>COUNTIF($BI145:$CX145,2)</f>
        <v>38</v>
      </c>
      <c r="CZ145" s="44">
        <f>CY145/33</f>
        <v>1.1515151515151516</v>
      </c>
      <c r="DA145" s="40">
        <f>COUNTIF($BI145:$CX145,1)</f>
        <v>0</v>
      </c>
      <c r="DB145" s="44">
        <f>DA145/33</f>
        <v>0</v>
      </c>
      <c r="DC145" s="40">
        <f>COUNTIF($BI145:$CX145,0)</f>
        <v>0</v>
      </c>
      <c r="DD145" s="44">
        <f>DC145/COUNTA($BI145:$CX145)</f>
        <v>0</v>
      </c>
      <c r="DE145" s="43">
        <f>COUNTIF($BI145:$CX145,"KĐG")</f>
        <v>0</v>
      </c>
      <c r="DF145" s="42">
        <f>DE145/COUNTA($BI145:$CX145)</f>
        <v>0</v>
      </c>
      <c r="DG145" s="41">
        <f>(((CY145*2)+(DA145*1)+(DC145*0)))/COUNTA($BI145:$CX145)</f>
        <v>2</v>
      </c>
      <c r="DH145" s="40" t="str">
        <f>IF(DG145&gt;=1.6,"Đạt mục tiêu",IF(DG145&gt;=1,"Cần cố gắng","Chưa đạt"))</f>
        <v>Đạt mục tiêu</v>
      </c>
      <c r="DI145" s="51"/>
    </row>
    <row r="146" spans="1:118" s="38" customFormat="1" ht="113.25" hidden="1" customHeight="1" x14ac:dyDescent="0.25">
      <c r="A146" s="629">
        <v>71</v>
      </c>
      <c r="B146" s="193"/>
      <c r="C146" s="700" t="s">
        <v>751</v>
      </c>
      <c r="D146" s="310" t="s">
        <v>35</v>
      </c>
      <c r="E146" s="324" t="s">
        <v>750</v>
      </c>
      <c r="F146" s="310" t="s">
        <v>34</v>
      </c>
      <c r="G146" s="326" t="s">
        <v>750</v>
      </c>
      <c r="H146" s="326" t="s">
        <v>749</v>
      </c>
      <c r="I146" s="327">
        <v>1</v>
      </c>
      <c r="J146" s="329" t="s">
        <v>43</v>
      </c>
      <c r="K146" s="329" t="s">
        <v>27</v>
      </c>
      <c r="L146" s="310" t="s">
        <v>681</v>
      </c>
      <c r="M146" s="341" t="s">
        <v>182</v>
      </c>
      <c r="N146" s="51" t="s">
        <v>24</v>
      </c>
      <c r="O146" s="50"/>
      <c r="P146" s="341"/>
      <c r="Q146" s="341"/>
      <c r="R146" s="341"/>
      <c r="S146" s="341" t="s">
        <v>24</v>
      </c>
      <c r="T146" s="341"/>
      <c r="U146" s="341"/>
      <c r="V146" s="341"/>
      <c r="W146" s="341"/>
      <c r="X146" s="341"/>
      <c r="Y146" s="341"/>
      <c r="Z146" s="341"/>
      <c r="AA146" s="47">
        <f t="shared" si="61"/>
        <v>1</v>
      </c>
      <c r="AB146" s="329"/>
      <c r="AC146" s="341"/>
      <c r="AD146" s="329" t="s">
        <v>23</v>
      </c>
      <c r="AE146" s="329"/>
      <c r="AF146" s="329"/>
      <c r="AG146" s="329"/>
      <c r="AH146" s="329"/>
      <c r="AI146" s="329"/>
      <c r="AJ146" s="329"/>
      <c r="AK146" s="329"/>
      <c r="AL146" s="329"/>
      <c r="AM146" s="329"/>
      <c r="AN146" s="329" t="s">
        <v>46</v>
      </c>
      <c r="AO146" s="329"/>
      <c r="AP146" s="329"/>
      <c r="AQ146" s="329"/>
      <c r="AR146" s="329"/>
      <c r="AS146" s="329"/>
      <c r="AT146" s="329"/>
      <c r="AU146" s="329"/>
      <c r="AV146" s="329"/>
      <c r="AW146" s="329"/>
      <c r="AX146" s="329"/>
      <c r="AY146" s="39"/>
      <c r="AZ146" s="39"/>
      <c r="BA146" s="39"/>
      <c r="BB146" s="39"/>
      <c r="BC146" s="329"/>
      <c r="BD146" s="329"/>
      <c r="BE146" s="329"/>
      <c r="BF146" s="329"/>
      <c r="BG146" s="329"/>
      <c r="BH146" s="329"/>
      <c r="BI146" s="329"/>
      <c r="BJ146" s="45">
        <v>2</v>
      </c>
      <c r="BK146" s="45">
        <v>1</v>
      </c>
      <c r="BL146" s="45">
        <v>2</v>
      </c>
      <c r="BM146" s="45">
        <v>2</v>
      </c>
      <c r="BN146" s="45">
        <v>2</v>
      </c>
      <c r="BO146" s="45">
        <v>2</v>
      </c>
      <c r="BP146" s="45">
        <v>2</v>
      </c>
      <c r="BQ146" s="45">
        <v>2</v>
      </c>
      <c r="BR146" s="45">
        <v>2</v>
      </c>
      <c r="BS146" s="45">
        <v>2</v>
      </c>
      <c r="BT146" s="45">
        <v>1</v>
      </c>
      <c r="BU146" s="45">
        <v>2</v>
      </c>
      <c r="BV146" s="45">
        <v>2</v>
      </c>
      <c r="BW146" s="45">
        <v>2</v>
      </c>
      <c r="BX146" s="45">
        <v>2</v>
      </c>
      <c r="BY146" s="45">
        <v>2</v>
      </c>
      <c r="BZ146" s="45">
        <v>1</v>
      </c>
      <c r="CA146" s="45">
        <v>2</v>
      </c>
      <c r="CB146" s="45">
        <v>2</v>
      </c>
      <c r="CC146" s="45">
        <v>2</v>
      </c>
      <c r="CD146" s="45">
        <v>2</v>
      </c>
      <c r="CE146" s="45">
        <v>2</v>
      </c>
      <c r="CF146" s="45">
        <v>2</v>
      </c>
      <c r="CG146" s="45">
        <v>2</v>
      </c>
      <c r="CH146" s="45">
        <v>2</v>
      </c>
      <c r="CI146" s="45">
        <v>2</v>
      </c>
      <c r="CJ146" s="45">
        <v>2</v>
      </c>
      <c r="CK146" s="45">
        <v>2</v>
      </c>
      <c r="CL146" s="45">
        <v>2</v>
      </c>
      <c r="CM146" s="45">
        <v>2</v>
      </c>
      <c r="CN146" s="45">
        <v>1</v>
      </c>
      <c r="CO146" s="45">
        <v>2</v>
      </c>
      <c r="CP146" s="45">
        <v>2</v>
      </c>
      <c r="CQ146" s="45">
        <v>2</v>
      </c>
      <c r="CR146" s="45">
        <v>2</v>
      </c>
      <c r="CS146" s="45">
        <v>2</v>
      </c>
      <c r="CT146" s="45">
        <v>2</v>
      </c>
      <c r="CU146" s="45">
        <v>2</v>
      </c>
      <c r="CV146" s="45">
        <v>2</v>
      </c>
      <c r="CW146" s="45">
        <v>2</v>
      </c>
      <c r="CX146" s="45">
        <v>2</v>
      </c>
      <c r="CY146" s="43">
        <f>COUNTIF($BI146:$CX146,2)</f>
        <v>37</v>
      </c>
      <c r="CZ146" s="42">
        <f>CY146/COUNTA($BI146:$CX146)</f>
        <v>0.90243902439024393</v>
      </c>
      <c r="DA146" s="43">
        <f>COUNTIF($BI146:$CX146,1)</f>
        <v>4</v>
      </c>
      <c r="DB146" s="42">
        <f>DA146/COUNTA($BI146:$CX146)</f>
        <v>9.7560975609756101E-2</v>
      </c>
      <c r="DC146" s="43">
        <f>COUNTIF($BI146:$CX146,0)</f>
        <v>0</v>
      </c>
      <c r="DD146" s="42">
        <f>DC146/COUNTA($BI146:$CX146)</f>
        <v>0</v>
      </c>
      <c r="DE146" s="43">
        <f>COUNTIF($BI146:$CX146,"KĐG")</f>
        <v>0</v>
      </c>
      <c r="DF146" s="42">
        <f>DE146/COUNTA($BI146:$CX146)</f>
        <v>0</v>
      </c>
      <c r="DG146" s="52">
        <f>(((CY146*2)+(DA146*1)+(DC146*0)))/COUNTA($BI146:$CX146)</f>
        <v>1.9024390243902438</v>
      </c>
      <c r="DH146" s="43" t="str">
        <f>IF(DG146&gt;=1.6,"Đạt mục tiêu",IF(DG146&gt;=1,"Cần cố gắng","Chưa đạt"))</f>
        <v>Đạt mục tiêu</v>
      </c>
      <c r="DI146" s="39"/>
    </row>
    <row r="147" spans="1:118" s="38" customFormat="1" ht="233.25" hidden="1" customHeight="1" x14ac:dyDescent="0.25">
      <c r="A147" s="631"/>
      <c r="B147" s="192"/>
      <c r="C147" s="667"/>
      <c r="D147" s="310"/>
      <c r="E147" s="311" t="s">
        <v>748</v>
      </c>
      <c r="F147" s="311"/>
      <c r="G147" s="321" t="s">
        <v>747</v>
      </c>
      <c r="H147" s="311" t="s">
        <v>746</v>
      </c>
      <c r="I147" s="349">
        <v>1</v>
      </c>
      <c r="J147" s="333" t="s">
        <v>115</v>
      </c>
      <c r="K147" s="333" t="s">
        <v>27</v>
      </c>
      <c r="L147" s="311" t="s">
        <v>681</v>
      </c>
      <c r="M147" s="331"/>
      <c r="N147" s="335" t="s">
        <v>24</v>
      </c>
      <c r="O147" s="313">
        <v>1</v>
      </c>
      <c r="P147" s="331" t="s">
        <v>24</v>
      </c>
      <c r="Q147" s="331"/>
      <c r="R147" s="331"/>
      <c r="S147" s="331"/>
      <c r="T147" s="331"/>
      <c r="U147" s="331"/>
      <c r="V147" s="331"/>
      <c r="W147" s="331"/>
      <c r="X147" s="331"/>
      <c r="Y147" s="331"/>
      <c r="Z147" s="331"/>
      <c r="AA147" s="339"/>
      <c r="AB147" s="333" t="s">
        <v>46</v>
      </c>
      <c r="AC147" s="331"/>
      <c r="AD147" s="333"/>
      <c r="AE147" s="333"/>
      <c r="AF147" s="333"/>
      <c r="AG147" s="333"/>
      <c r="AH147" s="333"/>
      <c r="AI147" s="333"/>
      <c r="AJ147" s="333"/>
      <c r="AK147" s="333"/>
      <c r="AL147" s="333"/>
      <c r="AM147" s="333"/>
      <c r="AN147" s="333"/>
      <c r="AO147" s="333"/>
      <c r="AP147" s="333"/>
      <c r="AQ147" s="333"/>
      <c r="AR147" s="333"/>
      <c r="AS147" s="333"/>
      <c r="AT147" s="333"/>
      <c r="AU147" s="333"/>
      <c r="AV147" s="333"/>
      <c r="AW147" s="333"/>
      <c r="AX147" s="333"/>
      <c r="AY147" s="121"/>
      <c r="AZ147" s="121"/>
      <c r="BA147" s="121"/>
      <c r="BB147" s="121"/>
      <c r="BC147" s="333"/>
      <c r="BD147" s="333"/>
      <c r="BE147" s="333"/>
      <c r="BF147" s="333"/>
      <c r="BG147" s="333"/>
      <c r="BH147" s="333"/>
      <c r="BI147" s="333"/>
      <c r="BJ147" s="124"/>
      <c r="BK147" s="124"/>
      <c r="BL147" s="124"/>
      <c r="BM147" s="124"/>
      <c r="BN147" s="124"/>
      <c r="BO147" s="124"/>
      <c r="BP147" s="124"/>
      <c r="BQ147" s="124"/>
      <c r="BR147" s="124"/>
      <c r="BS147" s="124"/>
      <c r="BT147" s="124"/>
      <c r="BU147" s="124"/>
      <c r="BV147" s="124"/>
      <c r="BW147" s="124"/>
      <c r="BX147" s="124"/>
      <c r="BY147" s="124"/>
      <c r="BZ147" s="124"/>
      <c r="CA147" s="124"/>
      <c r="CB147" s="124"/>
      <c r="CC147" s="124"/>
      <c r="CD147" s="124"/>
      <c r="CE147" s="124"/>
      <c r="CF147" s="124"/>
      <c r="CG147" s="124"/>
      <c r="CH147" s="124"/>
      <c r="CI147" s="124"/>
      <c r="CJ147" s="124"/>
      <c r="CK147" s="124"/>
      <c r="CL147" s="124"/>
      <c r="CM147" s="124"/>
      <c r="CN147" s="124"/>
      <c r="CO147" s="124"/>
      <c r="CP147" s="124"/>
      <c r="CQ147" s="124"/>
      <c r="CR147" s="124"/>
      <c r="CS147" s="124"/>
      <c r="CT147" s="124"/>
      <c r="CU147" s="124"/>
      <c r="CV147" s="124"/>
      <c r="CW147" s="124"/>
      <c r="CX147" s="124"/>
      <c r="CY147" s="122"/>
      <c r="CZ147" s="53"/>
      <c r="DA147" s="122"/>
      <c r="DB147" s="53"/>
      <c r="DC147" s="122"/>
      <c r="DD147" s="53"/>
      <c r="DE147" s="122"/>
      <c r="DF147" s="53"/>
      <c r="DG147" s="123"/>
      <c r="DH147" s="122"/>
      <c r="DI147" s="39"/>
    </row>
    <row r="148" spans="1:118" s="153" customFormat="1" ht="60.75" hidden="1" customHeight="1" x14ac:dyDescent="0.25">
      <c r="A148" s="285"/>
      <c r="B148" s="191"/>
      <c r="C148" s="325"/>
      <c r="D148" s="190" t="s">
        <v>35</v>
      </c>
      <c r="E148" s="324" t="s">
        <v>745</v>
      </c>
      <c r="F148" s="324" t="s">
        <v>243</v>
      </c>
      <c r="G148" s="324" t="s">
        <v>745</v>
      </c>
      <c r="H148" s="310" t="s">
        <v>744</v>
      </c>
      <c r="I148" s="327"/>
      <c r="J148" s="329" t="s">
        <v>28</v>
      </c>
      <c r="K148" s="329" t="s">
        <v>27</v>
      </c>
      <c r="L148" s="310" t="s">
        <v>681</v>
      </c>
      <c r="M148" s="341"/>
      <c r="N148" s="51" t="s">
        <v>24</v>
      </c>
      <c r="O148" s="50"/>
      <c r="P148" s="341"/>
      <c r="Q148" s="341"/>
      <c r="R148" s="341"/>
      <c r="S148" s="341"/>
      <c r="T148" s="341"/>
      <c r="U148" s="341"/>
      <c r="V148" s="341"/>
      <c r="W148" s="341"/>
      <c r="X148" s="341"/>
      <c r="Y148" s="341"/>
      <c r="Z148" s="341"/>
      <c r="AA148" s="47"/>
      <c r="AB148" s="329"/>
      <c r="AC148" s="341"/>
      <c r="AD148" s="329"/>
      <c r="AE148" s="329"/>
      <c r="AF148" s="329"/>
      <c r="AG148" s="329"/>
      <c r="AH148" s="329"/>
      <c r="AI148" s="329"/>
      <c r="AJ148" s="329"/>
      <c r="AK148" s="329"/>
      <c r="AL148" s="329"/>
      <c r="AM148" s="329"/>
      <c r="AN148" s="329"/>
      <c r="AO148" s="329"/>
      <c r="AP148" s="329"/>
      <c r="AQ148" s="329"/>
      <c r="AR148" s="329"/>
      <c r="AS148" s="329"/>
      <c r="AT148" s="329"/>
      <c r="AU148" s="329"/>
      <c r="AV148" s="329"/>
      <c r="AW148" s="329"/>
      <c r="AX148" s="329"/>
      <c r="AY148" s="39"/>
      <c r="AZ148" s="39"/>
      <c r="BA148" s="39"/>
      <c r="BB148" s="39"/>
      <c r="BC148" s="329"/>
      <c r="BD148" s="329"/>
      <c r="BE148" s="329"/>
      <c r="BF148" s="329"/>
      <c r="BG148" s="329"/>
      <c r="BH148" s="329"/>
      <c r="BI148" s="329"/>
      <c r="BJ148" s="45"/>
      <c r="BK148" s="45"/>
      <c r="BL148" s="45"/>
      <c r="BM148" s="45"/>
      <c r="BN148" s="45"/>
      <c r="BO148" s="45"/>
      <c r="BP148" s="45"/>
      <c r="BQ148" s="45"/>
      <c r="BR148" s="45"/>
      <c r="BS148" s="45"/>
      <c r="BT148" s="45"/>
      <c r="BU148" s="45"/>
      <c r="BV148" s="45"/>
      <c r="BW148" s="45"/>
      <c r="BX148" s="45"/>
      <c r="BY148" s="45"/>
      <c r="BZ148" s="45"/>
      <c r="CA148" s="45"/>
      <c r="CB148" s="45"/>
      <c r="CC148" s="45"/>
      <c r="CD148" s="45"/>
      <c r="CE148" s="45"/>
      <c r="CF148" s="45"/>
      <c r="CG148" s="45"/>
      <c r="CH148" s="45"/>
      <c r="CI148" s="45"/>
      <c r="CJ148" s="45"/>
      <c r="CK148" s="45"/>
      <c r="CL148" s="45"/>
      <c r="CM148" s="45"/>
      <c r="CN148" s="45"/>
      <c r="CO148" s="45"/>
      <c r="CP148" s="45"/>
      <c r="CQ148" s="45"/>
      <c r="CR148" s="45"/>
      <c r="CS148" s="45"/>
      <c r="CT148" s="45"/>
      <c r="CU148" s="45"/>
      <c r="CV148" s="45"/>
      <c r="CW148" s="45"/>
      <c r="CX148" s="45"/>
      <c r="CY148" s="43"/>
      <c r="CZ148" s="42"/>
      <c r="DA148" s="43"/>
      <c r="DB148" s="42"/>
      <c r="DC148" s="43"/>
      <c r="DD148" s="42"/>
      <c r="DE148" s="43"/>
      <c r="DF148" s="42"/>
      <c r="DG148" s="52"/>
      <c r="DH148" s="43"/>
      <c r="DI148" s="39"/>
    </row>
    <row r="149" spans="1:118" s="187" customFormat="1" ht="72" hidden="1" customHeight="1" x14ac:dyDescent="0.25">
      <c r="A149" s="283">
        <v>72</v>
      </c>
      <c r="B149" s="283"/>
      <c r="C149" s="309" t="s">
        <v>743</v>
      </c>
      <c r="D149" s="309" t="s">
        <v>35</v>
      </c>
      <c r="E149" s="309" t="s">
        <v>742</v>
      </c>
      <c r="F149" s="309" t="s">
        <v>35</v>
      </c>
      <c r="G149" s="334" t="s">
        <v>741</v>
      </c>
      <c r="H149" s="189" t="s">
        <v>741</v>
      </c>
      <c r="I149" s="350"/>
      <c r="J149" s="337" t="s">
        <v>84</v>
      </c>
      <c r="K149" s="337" t="s">
        <v>27</v>
      </c>
      <c r="L149" s="309" t="s">
        <v>681</v>
      </c>
      <c r="M149" s="332" t="s">
        <v>37</v>
      </c>
      <c r="N149" s="336"/>
      <c r="O149" s="315">
        <v>1</v>
      </c>
      <c r="P149" s="332"/>
      <c r="Q149" s="332"/>
      <c r="R149" s="332"/>
      <c r="S149" s="332"/>
      <c r="T149" s="332"/>
      <c r="U149" s="332"/>
      <c r="V149" s="332" t="s">
        <v>24</v>
      </c>
      <c r="W149" s="332"/>
      <c r="X149" s="332"/>
      <c r="Y149" s="332"/>
      <c r="Z149" s="332"/>
      <c r="AA149" s="340">
        <f t="shared" ref="AA149:AA173" si="62">COUNTIF(P149:Z149,"x")</f>
        <v>1</v>
      </c>
      <c r="AB149" s="337"/>
      <c r="AC149" s="332"/>
      <c r="AD149" s="337"/>
      <c r="AE149" s="337"/>
      <c r="AF149" s="337"/>
      <c r="AG149" s="337"/>
      <c r="AH149" s="337"/>
      <c r="AI149" s="337"/>
      <c r="AJ149" s="337"/>
      <c r="AK149" s="337"/>
      <c r="AL149" s="337"/>
      <c r="AM149" s="337"/>
      <c r="AN149" s="337"/>
      <c r="AO149" s="337"/>
      <c r="AP149" s="337"/>
      <c r="AQ149" s="337"/>
      <c r="AR149" s="337"/>
      <c r="AS149" s="337"/>
      <c r="AT149" s="337"/>
      <c r="AU149" s="337"/>
      <c r="AV149" s="337"/>
      <c r="AW149" s="337" t="s">
        <v>144</v>
      </c>
      <c r="AX149" s="337" t="s">
        <v>144</v>
      </c>
      <c r="AY149" s="142"/>
      <c r="AZ149" s="142"/>
      <c r="BA149" s="142"/>
      <c r="BB149" s="142"/>
      <c r="BC149" s="337"/>
      <c r="BD149" s="337"/>
      <c r="BE149" s="337"/>
      <c r="BF149" s="337"/>
      <c r="BG149" s="337"/>
      <c r="BH149" s="337"/>
      <c r="BI149" s="337"/>
      <c r="BJ149" s="143">
        <v>2</v>
      </c>
      <c r="BK149" s="143">
        <v>2</v>
      </c>
      <c r="BL149" s="143">
        <v>2</v>
      </c>
      <c r="BM149" s="143">
        <v>2</v>
      </c>
      <c r="BN149" s="143">
        <v>2</v>
      </c>
      <c r="BO149" s="143">
        <v>2</v>
      </c>
      <c r="BP149" s="143">
        <v>2</v>
      </c>
      <c r="BQ149" s="143">
        <v>2</v>
      </c>
      <c r="BR149" s="143">
        <v>2</v>
      </c>
      <c r="BS149" s="143">
        <v>2</v>
      </c>
      <c r="BT149" s="143">
        <v>2</v>
      </c>
      <c r="BU149" s="143">
        <v>2</v>
      </c>
      <c r="BV149" s="143">
        <v>2</v>
      </c>
      <c r="BW149" s="143">
        <v>2</v>
      </c>
      <c r="BX149" s="143">
        <v>2</v>
      </c>
      <c r="BY149" s="143">
        <v>2</v>
      </c>
      <c r="BZ149" s="143">
        <v>2</v>
      </c>
      <c r="CA149" s="143">
        <v>2</v>
      </c>
      <c r="CB149" s="143">
        <v>2</v>
      </c>
      <c r="CC149" s="143">
        <v>2</v>
      </c>
      <c r="CD149" s="143">
        <v>2</v>
      </c>
      <c r="CE149" s="143">
        <v>2</v>
      </c>
      <c r="CF149" s="143">
        <v>2</v>
      </c>
      <c r="CG149" s="143">
        <v>2</v>
      </c>
      <c r="CH149" s="143">
        <v>2</v>
      </c>
      <c r="CI149" s="143">
        <v>2</v>
      </c>
      <c r="CJ149" s="143">
        <v>2</v>
      </c>
      <c r="CK149" s="143">
        <v>2</v>
      </c>
      <c r="CL149" s="143">
        <v>2</v>
      </c>
      <c r="CM149" s="143">
        <v>2</v>
      </c>
      <c r="CN149" s="143">
        <v>2</v>
      </c>
      <c r="CO149" s="143">
        <v>2</v>
      </c>
      <c r="CP149" s="143">
        <v>2</v>
      </c>
      <c r="CQ149" s="143">
        <v>2</v>
      </c>
      <c r="CR149" s="143">
        <v>2</v>
      </c>
      <c r="CS149" s="143">
        <v>2</v>
      </c>
      <c r="CT149" s="143">
        <v>2</v>
      </c>
      <c r="CU149" s="143"/>
      <c r="CV149" s="143"/>
      <c r="CW149" s="143"/>
      <c r="CX149" s="143">
        <v>2</v>
      </c>
      <c r="CY149" s="137">
        <f t="shared" ref="CY149:CY172" si="63">COUNTIF($BI149:$CX149,2)</f>
        <v>38</v>
      </c>
      <c r="CZ149" s="136">
        <f>CY149/COUNTA($BI149:$CX149)</f>
        <v>1</v>
      </c>
      <c r="DA149" s="137">
        <f t="shared" ref="DA149:DA164" si="64">COUNTIF($BI149:$CX149,1)</f>
        <v>0</v>
      </c>
      <c r="DB149" s="136">
        <f>DA149/COUNTA($BI149:$CX149)</f>
        <v>0</v>
      </c>
      <c r="DC149" s="137">
        <f t="shared" ref="DC149:DC173" si="65">COUNTIF($BI149:$CX149,0)</f>
        <v>0</v>
      </c>
      <c r="DD149" s="136">
        <f t="shared" ref="DD149:DD173" si="66">DC149/COUNTA($BI149:$CX149)</f>
        <v>0</v>
      </c>
      <c r="DE149" s="137">
        <f t="shared" ref="DE149:DE173" si="67">COUNTIF($BI149:$CX149,"KĐG")</f>
        <v>0</v>
      </c>
      <c r="DF149" s="136">
        <f t="shared" ref="DF149:DF173" si="68">DE149/COUNTA($BI149:$CX149)</f>
        <v>0</v>
      </c>
      <c r="DG149" s="160">
        <f t="shared" ref="DG149:DG164" si="69">(((CY149*2)+(DA149*1)+(DC149*0)))/COUNTA($BI149:$CX149)</f>
        <v>2</v>
      </c>
      <c r="DH149" s="137" t="str">
        <f t="shared" ref="DH149:DH173" si="70">IF(DG149&gt;=1.6,"Đạt mục tiêu",IF(DG149&gt;=1,"Cần cố gắng","Chưa đạt"))</f>
        <v>Đạt mục tiêu</v>
      </c>
      <c r="DI149" s="188"/>
      <c r="DJ149" s="85"/>
      <c r="DK149" s="38"/>
      <c r="DL149" s="38"/>
      <c r="DM149" s="38"/>
      <c r="DN149" s="38"/>
    </row>
    <row r="150" spans="1:118" ht="24" customHeight="1" x14ac:dyDescent="0.25">
      <c r="A150" s="264"/>
      <c r="B150" s="56"/>
      <c r="C150" s="587"/>
      <c r="D150" s="588"/>
      <c r="E150" s="589"/>
      <c r="F150" s="588"/>
      <c r="G150" s="590"/>
      <c r="H150" s="591"/>
      <c r="I150" s="528" t="s">
        <v>1123</v>
      </c>
      <c r="J150" s="262" t="s">
        <v>314</v>
      </c>
      <c r="K150" s="393" t="s">
        <v>314</v>
      </c>
      <c r="L150" s="262" t="s">
        <v>314</v>
      </c>
      <c r="M150" s="389" t="s">
        <v>314</v>
      </c>
      <c r="N150" s="389" t="s">
        <v>314</v>
      </c>
      <c r="O150" s="389" t="s">
        <v>314</v>
      </c>
      <c r="P150" s="389" t="s">
        <v>314</v>
      </c>
      <c r="Q150" s="389" t="s">
        <v>314</v>
      </c>
      <c r="R150" s="389" t="s">
        <v>314</v>
      </c>
      <c r="S150" s="389" t="s">
        <v>314</v>
      </c>
      <c r="T150" s="389" t="s">
        <v>314</v>
      </c>
      <c r="U150" s="389" t="s">
        <v>314</v>
      </c>
      <c r="V150" s="389" t="s">
        <v>314</v>
      </c>
      <c r="W150" s="389" t="s">
        <v>314</v>
      </c>
      <c r="X150" s="389" t="s">
        <v>314</v>
      </c>
      <c r="Y150" s="389" t="s">
        <v>314</v>
      </c>
      <c r="Z150" s="389" t="s">
        <v>314</v>
      </c>
      <c r="AA150" s="389" t="s">
        <v>314</v>
      </c>
      <c r="AB150" s="389" t="s">
        <v>314</v>
      </c>
      <c r="AC150" s="389" t="s">
        <v>314</v>
      </c>
      <c r="AD150" s="389" t="s">
        <v>314</v>
      </c>
      <c r="AE150" s="389" t="s">
        <v>314</v>
      </c>
      <c r="AF150" s="389" t="s">
        <v>314</v>
      </c>
      <c r="AG150" s="389" t="s">
        <v>314</v>
      </c>
      <c r="AH150" s="389" t="s">
        <v>314</v>
      </c>
      <c r="AI150" s="389" t="s">
        <v>314</v>
      </c>
      <c r="AJ150" s="389" t="s">
        <v>314</v>
      </c>
      <c r="AK150" s="389" t="s">
        <v>314</v>
      </c>
      <c r="AL150" s="389" t="s">
        <v>314</v>
      </c>
      <c r="AM150" s="389" t="s">
        <v>314</v>
      </c>
      <c r="AN150" s="389" t="s">
        <v>314</v>
      </c>
      <c r="AO150" s="389" t="s">
        <v>314</v>
      </c>
      <c r="AP150" s="389" t="s">
        <v>314</v>
      </c>
      <c r="AQ150" s="389" t="s">
        <v>314</v>
      </c>
      <c r="AR150" s="389" t="s">
        <v>314</v>
      </c>
      <c r="AS150" s="389" t="s">
        <v>314</v>
      </c>
      <c r="AT150" s="389" t="s">
        <v>314</v>
      </c>
      <c r="AU150" s="389" t="s">
        <v>314</v>
      </c>
      <c r="AV150" s="389" t="s">
        <v>314</v>
      </c>
      <c r="AW150" s="389" t="s">
        <v>314</v>
      </c>
      <c r="AX150" s="389" t="s">
        <v>314</v>
      </c>
      <c r="AY150" s="393" t="s">
        <v>314</v>
      </c>
      <c r="AZ150" s="393"/>
      <c r="BA150" s="365" t="s">
        <v>314</v>
      </c>
      <c r="BB150" s="471"/>
      <c r="BC150" s="389" t="s">
        <v>314</v>
      </c>
      <c r="BD150" s="389" t="s">
        <v>314</v>
      </c>
      <c r="BE150" s="389" t="s">
        <v>314</v>
      </c>
      <c r="BF150" s="389" t="s">
        <v>314</v>
      </c>
      <c r="BG150" s="389" t="s">
        <v>314</v>
      </c>
      <c r="BH150" s="389" t="s">
        <v>314</v>
      </c>
      <c r="BI150" s="389" t="s">
        <v>314</v>
      </c>
      <c r="BJ150" s="389" t="s">
        <v>314</v>
      </c>
      <c r="BK150" s="389" t="s">
        <v>314</v>
      </c>
      <c r="BL150" s="389" t="s">
        <v>314</v>
      </c>
      <c r="BM150" s="389" t="s">
        <v>314</v>
      </c>
      <c r="BN150" s="389" t="s">
        <v>314</v>
      </c>
      <c r="BO150" s="389" t="s">
        <v>314</v>
      </c>
      <c r="BP150" s="389" t="s">
        <v>314</v>
      </c>
      <c r="BQ150" s="389" t="s">
        <v>314</v>
      </c>
      <c r="BR150" s="389" t="s">
        <v>314</v>
      </c>
      <c r="BS150" s="389" t="s">
        <v>314</v>
      </c>
      <c r="BT150" s="389" t="s">
        <v>314</v>
      </c>
      <c r="BU150" s="389" t="s">
        <v>314</v>
      </c>
      <c r="BV150" s="389" t="s">
        <v>314</v>
      </c>
      <c r="BW150" s="389" t="s">
        <v>314</v>
      </c>
      <c r="BX150" s="389" t="s">
        <v>314</v>
      </c>
      <c r="BY150" s="389" t="s">
        <v>314</v>
      </c>
      <c r="BZ150" s="389" t="s">
        <v>314</v>
      </c>
      <c r="CA150" s="389" t="s">
        <v>314</v>
      </c>
      <c r="CB150" s="389" t="s">
        <v>314</v>
      </c>
      <c r="CC150" s="389" t="s">
        <v>314</v>
      </c>
      <c r="CD150" s="389" t="s">
        <v>314</v>
      </c>
      <c r="CE150" s="389" t="s">
        <v>314</v>
      </c>
      <c r="CF150" s="389" t="s">
        <v>314</v>
      </c>
      <c r="CG150" s="389" t="s">
        <v>314</v>
      </c>
      <c r="CH150" s="389" t="s">
        <v>314</v>
      </c>
      <c r="CI150" s="389" t="s">
        <v>314</v>
      </c>
      <c r="CJ150" s="389" t="s">
        <v>314</v>
      </c>
      <c r="CK150" s="389" t="s">
        <v>314</v>
      </c>
      <c r="CL150" s="389" t="s">
        <v>314</v>
      </c>
      <c r="CM150" s="389" t="s">
        <v>314</v>
      </c>
      <c r="CN150" s="389" t="s">
        <v>314</v>
      </c>
      <c r="CO150" s="389" t="s">
        <v>314</v>
      </c>
      <c r="CP150" s="389" t="s">
        <v>314</v>
      </c>
      <c r="CQ150" s="389" t="s">
        <v>314</v>
      </c>
      <c r="CR150" s="389" t="s">
        <v>314</v>
      </c>
      <c r="CS150" s="389" t="s">
        <v>314</v>
      </c>
      <c r="CT150" s="389" t="s">
        <v>314</v>
      </c>
      <c r="CU150" s="389" t="s">
        <v>314</v>
      </c>
      <c r="CV150" s="389" t="s">
        <v>314</v>
      </c>
      <c r="CW150" s="389" t="s">
        <v>314</v>
      </c>
      <c r="CX150" s="389" t="s">
        <v>314</v>
      </c>
      <c r="CY150" s="389" t="s">
        <v>314</v>
      </c>
      <c r="CZ150" s="389" t="s">
        <v>314</v>
      </c>
      <c r="DA150" s="389" t="s">
        <v>314</v>
      </c>
      <c r="DB150" s="389" t="s">
        <v>314</v>
      </c>
      <c r="DC150" s="389" t="s">
        <v>314</v>
      </c>
      <c r="DD150" s="389" t="s">
        <v>314</v>
      </c>
      <c r="DE150" s="389" t="s">
        <v>314</v>
      </c>
      <c r="DF150" s="389" t="s">
        <v>314</v>
      </c>
      <c r="DG150" s="389" t="s">
        <v>314</v>
      </c>
      <c r="DH150" s="389" t="s">
        <v>314</v>
      </c>
      <c r="DI150" s="365" t="s">
        <v>314</v>
      </c>
    </row>
    <row r="151" spans="1:118" s="55" customFormat="1" ht="84.75" customHeight="1" x14ac:dyDescent="0.25">
      <c r="A151" s="627">
        <v>19</v>
      </c>
      <c r="B151" s="757"/>
      <c r="C151" s="758" t="s">
        <v>740</v>
      </c>
      <c r="D151" s="762" t="s">
        <v>34</v>
      </c>
      <c r="E151" s="758" t="s">
        <v>740</v>
      </c>
      <c r="F151" s="766" t="s">
        <v>34</v>
      </c>
      <c r="G151" s="824" t="s">
        <v>740</v>
      </c>
      <c r="H151" s="247" t="s">
        <v>739</v>
      </c>
      <c r="I151" s="528" t="s">
        <v>1123</v>
      </c>
      <c r="J151" s="431" t="s">
        <v>33</v>
      </c>
      <c r="K151" s="603" t="s">
        <v>157</v>
      </c>
      <c r="L151" s="432" t="s">
        <v>681</v>
      </c>
      <c r="M151" s="147" t="s">
        <v>37</v>
      </c>
      <c r="N151" s="51" t="s">
        <v>24</v>
      </c>
      <c r="O151" s="50"/>
      <c r="P151" s="341" t="s">
        <v>24</v>
      </c>
      <c r="Q151" s="341"/>
      <c r="R151" s="341"/>
      <c r="S151" s="341"/>
      <c r="T151" s="341"/>
      <c r="U151" s="341"/>
      <c r="V151" s="341"/>
      <c r="W151" s="341"/>
      <c r="X151" s="341"/>
      <c r="Y151" s="341"/>
      <c r="Z151" s="341"/>
      <c r="AA151" s="47">
        <f t="shared" si="62"/>
        <v>1</v>
      </c>
      <c r="AB151" s="329" t="s">
        <v>56</v>
      </c>
      <c r="AC151" s="329" t="s">
        <v>56</v>
      </c>
      <c r="AD151" s="329" t="s">
        <v>56</v>
      </c>
      <c r="AE151" s="329"/>
      <c r="AF151" s="329"/>
      <c r="AG151" s="329"/>
      <c r="AH151" s="329"/>
      <c r="AI151" s="329"/>
      <c r="AJ151" s="329"/>
      <c r="AK151" s="329"/>
      <c r="AL151" s="329"/>
      <c r="AM151" s="329"/>
      <c r="AN151" s="329"/>
      <c r="AO151" s="329"/>
      <c r="AP151" s="341"/>
      <c r="AQ151" s="341"/>
      <c r="AR151" s="341"/>
      <c r="AS151" s="341"/>
      <c r="AT151" s="341"/>
      <c r="AU151" s="329"/>
      <c r="AV151" s="329"/>
      <c r="AW151" s="329"/>
      <c r="AX151" s="46"/>
      <c r="AY151" s="580" t="s">
        <v>23</v>
      </c>
      <c r="AZ151" s="47" t="s">
        <v>23</v>
      </c>
      <c r="BA151" s="47"/>
      <c r="BB151" s="47"/>
      <c r="BC151" s="433"/>
      <c r="BD151" s="329"/>
      <c r="BE151" s="329"/>
      <c r="BF151" s="329"/>
      <c r="BG151" s="329"/>
      <c r="BH151" s="329"/>
      <c r="BI151" s="329"/>
      <c r="BJ151" s="45">
        <v>2</v>
      </c>
      <c r="BK151" s="45">
        <v>1</v>
      </c>
      <c r="BL151" s="45">
        <v>2</v>
      </c>
      <c r="BM151" s="45">
        <v>2</v>
      </c>
      <c r="BN151" s="45">
        <v>2</v>
      </c>
      <c r="BO151" s="45">
        <v>2</v>
      </c>
      <c r="BP151" s="45">
        <v>2</v>
      </c>
      <c r="BQ151" s="45">
        <v>2</v>
      </c>
      <c r="BR151" s="45">
        <v>2</v>
      </c>
      <c r="BS151" s="45">
        <v>2</v>
      </c>
      <c r="BT151" s="45">
        <v>1</v>
      </c>
      <c r="BU151" s="45">
        <v>2</v>
      </c>
      <c r="BV151" s="45">
        <v>2</v>
      </c>
      <c r="BW151" s="45">
        <v>2</v>
      </c>
      <c r="BX151" s="45">
        <v>2</v>
      </c>
      <c r="BY151" s="45">
        <v>2</v>
      </c>
      <c r="BZ151" s="45">
        <v>1</v>
      </c>
      <c r="CA151" s="45">
        <v>2</v>
      </c>
      <c r="CB151" s="45">
        <v>2</v>
      </c>
      <c r="CC151" s="45">
        <v>2</v>
      </c>
      <c r="CD151" s="45">
        <v>2</v>
      </c>
      <c r="CE151" s="45">
        <v>2</v>
      </c>
      <c r="CF151" s="45">
        <v>2</v>
      </c>
      <c r="CG151" s="45">
        <v>2</v>
      </c>
      <c r="CH151" s="45">
        <v>2</v>
      </c>
      <c r="CI151" s="45">
        <v>2</v>
      </c>
      <c r="CJ151" s="45">
        <v>2</v>
      </c>
      <c r="CK151" s="45">
        <v>2</v>
      </c>
      <c r="CL151" s="45">
        <v>2</v>
      </c>
      <c r="CM151" s="45">
        <v>2</v>
      </c>
      <c r="CN151" s="45">
        <v>1</v>
      </c>
      <c r="CO151" s="45">
        <v>2</v>
      </c>
      <c r="CP151" s="45">
        <v>2</v>
      </c>
      <c r="CQ151" s="45">
        <v>2</v>
      </c>
      <c r="CR151" s="45">
        <v>2</v>
      </c>
      <c r="CS151" s="45">
        <v>2</v>
      </c>
      <c r="CT151" s="45">
        <v>2</v>
      </c>
      <c r="CU151" s="45">
        <v>2</v>
      </c>
      <c r="CV151" s="45">
        <v>2</v>
      </c>
      <c r="CW151" s="45">
        <v>2</v>
      </c>
      <c r="CX151" s="45">
        <v>2</v>
      </c>
      <c r="CY151" s="43">
        <f t="shared" si="63"/>
        <v>37</v>
      </c>
      <c r="CZ151" s="42">
        <f>CY151/COUNTA($BI151:$CX151)</f>
        <v>0.90243902439024393</v>
      </c>
      <c r="DA151" s="43">
        <f t="shared" si="64"/>
        <v>4</v>
      </c>
      <c r="DB151" s="42">
        <f>DA151/COUNTA($BI151:$CX151)</f>
        <v>9.7560975609756101E-2</v>
      </c>
      <c r="DC151" s="43">
        <f t="shared" si="65"/>
        <v>0</v>
      </c>
      <c r="DD151" s="42">
        <f t="shared" si="66"/>
        <v>0</v>
      </c>
      <c r="DE151" s="43">
        <f t="shared" si="67"/>
        <v>0</v>
      </c>
      <c r="DF151" s="42">
        <f t="shared" si="68"/>
        <v>0</v>
      </c>
      <c r="DG151" s="52">
        <f t="shared" si="69"/>
        <v>1.9024390243902438</v>
      </c>
      <c r="DH151" s="395" t="str">
        <f t="shared" si="70"/>
        <v>Đạt mục tiêu</v>
      </c>
      <c r="DI151" s="328"/>
    </row>
    <row r="152" spans="1:118" s="55" customFormat="1" ht="29.25" hidden="1" customHeight="1" x14ac:dyDescent="0.25">
      <c r="A152" s="670"/>
      <c r="B152" s="630"/>
      <c r="C152" s="759"/>
      <c r="D152" s="763"/>
      <c r="E152" s="759"/>
      <c r="F152" s="759"/>
      <c r="G152" s="759"/>
      <c r="H152" s="309" t="s">
        <v>738</v>
      </c>
      <c r="I152" s="350"/>
      <c r="J152" s="332" t="s">
        <v>30</v>
      </c>
      <c r="K152" s="337" t="s">
        <v>157</v>
      </c>
      <c r="L152" s="309" t="s">
        <v>681</v>
      </c>
      <c r="M152" s="341" t="s">
        <v>37</v>
      </c>
      <c r="N152" s="51" t="s">
        <v>24</v>
      </c>
      <c r="O152" s="315"/>
      <c r="P152" s="332"/>
      <c r="Q152" s="332" t="s">
        <v>24</v>
      </c>
      <c r="R152" s="332"/>
      <c r="S152" s="332"/>
      <c r="T152" s="332"/>
      <c r="U152" s="332"/>
      <c r="V152" s="332"/>
      <c r="W152" s="332"/>
      <c r="X152" s="332"/>
      <c r="Y152" s="332"/>
      <c r="Z152" s="332"/>
      <c r="AA152" s="340">
        <f t="shared" si="62"/>
        <v>1</v>
      </c>
      <c r="AB152" s="337"/>
      <c r="AC152" s="332"/>
      <c r="AD152" s="337"/>
      <c r="AE152" s="337" t="s">
        <v>56</v>
      </c>
      <c r="AF152" s="337" t="s">
        <v>56</v>
      </c>
      <c r="AG152" s="337"/>
      <c r="AH152" s="337"/>
      <c r="AI152" s="337"/>
      <c r="AJ152" s="337"/>
      <c r="AK152" s="337"/>
      <c r="AL152" s="337"/>
      <c r="AM152" s="337"/>
      <c r="AN152" s="337"/>
      <c r="AO152" s="337"/>
      <c r="AP152" s="332"/>
      <c r="AQ152" s="332"/>
      <c r="AR152" s="332"/>
      <c r="AS152" s="332"/>
      <c r="AT152" s="332"/>
      <c r="AU152" s="337"/>
      <c r="AV152" s="337"/>
      <c r="AW152" s="337"/>
      <c r="AX152" s="337"/>
      <c r="AY152" s="142"/>
      <c r="AZ152" s="142"/>
      <c r="BA152" s="142"/>
      <c r="BB152" s="142"/>
      <c r="BC152" s="337"/>
      <c r="BD152" s="337"/>
      <c r="BE152" s="337"/>
      <c r="BF152" s="337"/>
      <c r="BG152" s="337"/>
      <c r="BH152" s="337"/>
      <c r="BI152" s="337"/>
      <c r="BJ152" s="143">
        <v>2</v>
      </c>
      <c r="BK152" s="45">
        <v>1</v>
      </c>
      <c r="BL152" s="143">
        <v>2</v>
      </c>
      <c r="BM152" s="143">
        <v>2</v>
      </c>
      <c r="BN152" s="143">
        <v>2</v>
      </c>
      <c r="BO152" s="143">
        <v>2</v>
      </c>
      <c r="BP152" s="143">
        <v>2</v>
      </c>
      <c r="BQ152" s="143">
        <v>2</v>
      </c>
      <c r="BR152" s="143">
        <v>2</v>
      </c>
      <c r="BS152" s="143">
        <v>2</v>
      </c>
      <c r="BT152" s="45">
        <v>1</v>
      </c>
      <c r="BU152" s="143">
        <v>2</v>
      </c>
      <c r="BV152" s="143">
        <v>2</v>
      </c>
      <c r="BW152" s="143">
        <v>2</v>
      </c>
      <c r="BX152" s="143">
        <v>2</v>
      </c>
      <c r="BY152" s="143">
        <v>2</v>
      </c>
      <c r="BZ152" s="45">
        <v>1</v>
      </c>
      <c r="CA152" s="143">
        <v>2</v>
      </c>
      <c r="CB152" s="143">
        <v>2</v>
      </c>
      <c r="CC152" s="143">
        <v>2</v>
      </c>
      <c r="CD152" s="143">
        <v>2</v>
      </c>
      <c r="CE152" s="143">
        <v>2</v>
      </c>
      <c r="CF152" s="143">
        <v>2</v>
      </c>
      <c r="CG152" s="143">
        <v>2</v>
      </c>
      <c r="CH152" s="143">
        <v>2</v>
      </c>
      <c r="CI152" s="143">
        <v>2</v>
      </c>
      <c r="CJ152" s="143">
        <v>2</v>
      </c>
      <c r="CK152" s="143">
        <v>2</v>
      </c>
      <c r="CL152" s="143">
        <v>2</v>
      </c>
      <c r="CM152" s="143">
        <v>2</v>
      </c>
      <c r="CN152" s="45">
        <v>1</v>
      </c>
      <c r="CO152" s="143">
        <v>2</v>
      </c>
      <c r="CP152" s="143">
        <v>2</v>
      </c>
      <c r="CQ152" s="143">
        <v>2</v>
      </c>
      <c r="CR152" s="143">
        <v>2</v>
      </c>
      <c r="CS152" s="143">
        <v>2</v>
      </c>
      <c r="CT152" s="143">
        <v>2</v>
      </c>
      <c r="CU152" s="45">
        <v>2</v>
      </c>
      <c r="CV152" s="45">
        <v>2</v>
      </c>
      <c r="CW152" s="45">
        <v>2</v>
      </c>
      <c r="CX152" s="143">
        <v>2</v>
      </c>
      <c r="CY152" s="137">
        <f t="shared" si="63"/>
        <v>37</v>
      </c>
      <c r="CZ152" s="158">
        <f>CY152/33</f>
        <v>1.1212121212121211</v>
      </c>
      <c r="DA152" s="138">
        <f t="shared" si="64"/>
        <v>4</v>
      </c>
      <c r="DB152" s="158">
        <f>DA152/33</f>
        <v>0.12121212121212122</v>
      </c>
      <c r="DC152" s="138">
        <f t="shared" si="65"/>
        <v>0</v>
      </c>
      <c r="DD152" s="158">
        <f t="shared" si="66"/>
        <v>0</v>
      </c>
      <c r="DE152" s="137">
        <f t="shared" si="67"/>
        <v>0</v>
      </c>
      <c r="DF152" s="136">
        <f t="shared" si="68"/>
        <v>0</v>
      </c>
      <c r="DG152" s="135">
        <f t="shared" si="69"/>
        <v>1.9024390243902438</v>
      </c>
      <c r="DH152" s="138" t="str">
        <f t="shared" si="70"/>
        <v>Đạt mục tiêu</v>
      </c>
      <c r="DI152" s="336"/>
    </row>
    <row r="153" spans="1:118" s="55" customFormat="1" ht="29.25" hidden="1" customHeight="1" x14ac:dyDescent="0.25">
      <c r="A153" s="628"/>
      <c r="B153" s="630"/>
      <c r="C153" s="760"/>
      <c r="D153" s="764"/>
      <c r="E153" s="760"/>
      <c r="F153" s="760"/>
      <c r="G153" s="760"/>
      <c r="H153" s="183" t="s">
        <v>737</v>
      </c>
      <c r="I153" s="327"/>
      <c r="J153" s="341" t="s">
        <v>28</v>
      </c>
      <c r="K153" s="329" t="s">
        <v>157</v>
      </c>
      <c r="L153" s="310" t="s">
        <v>681</v>
      </c>
      <c r="M153" s="341" t="s">
        <v>37</v>
      </c>
      <c r="N153" s="51" t="s">
        <v>24</v>
      </c>
      <c r="O153" s="50"/>
      <c r="P153" s="341"/>
      <c r="Q153" s="341"/>
      <c r="R153" s="341" t="s">
        <v>24</v>
      </c>
      <c r="S153" s="341"/>
      <c r="T153" s="341"/>
      <c r="U153" s="341"/>
      <c r="V153" s="341"/>
      <c r="W153" s="341"/>
      <c r="X153" s="341"/>
      <c r="Y153" s="341"/>
      <c r="Z153" s="341"/>
      <c r="AA153" s="47">
        <f t="shared" si="62"/>
        <v>1</v>
      </c>
      <c r="AB153" s="329"/>
      <c r="AC153" s="341"/>
      <c r="AD153" s="329"/>
      <c r="AE153" s="329"/>
      <c r="AF153" s="329"/>
      <c r="AG153" s="329" t="s">
        <v>56</v>
      </c>
      <c r="AH153" s="329" t="s">
        <v>56</v>
      </c>
      <c r="AI153" s="329" t="s">
        <v>56</v>
      </c>
      <c r="AJ153" s="329" t="s">
        <v>56</v>
      </c>
      <c r="AK153" s="329"/>
      <c r="AL153" s="329"/>
      <c r="AM153" s="329"/>
      <c r="AN153" s="329"/>
      <c r="AO153" s="329"/>
      <c r="AP153" s="341"/>
      <c r="AQ153" s="341"/>
      <c r="AR153" s="341"/>
      <c r="AS153" s="341"/>
      <c r="AT153" s="341"/>
      <c r="AU153" s="329"/>
      <c r="AV153" s="329"/>
      <c r="AW153" s="329"/>
      <c r="AX153" s="329"/>
      <c r="AY153" s="39"/>
      <c r="AZ153" s="39"/>
      <c r="BA153" s="39"/>
      <c r="BB153" s="39"/>
      <c r="BC153" s="329"/>
      <c r="BD153" s="329"/>
      <c r="BE153" s="329"/>
      <c r="BF153" s="329"/>
      <c r="BG153" s="329"/>
      <c r="BH153" s="329"/>
      <c r="BI153" s="329"/>
      <c r="BJ153" s="45">
        <v>2</v>
      </c>
      <c r="BK153" s="45">
        <v>1</v>
      </c>
      <c r="BL153" s="45">
        <v>2</v>
      </c>
      <c r="BM153" s="45">
        <v>2</v>
      </c>
      <c r="BN153" s="45">
        <v>1</v>
      </c>
      <c r="BO153" s="45">
        <v>2</v>
      </c>
      <c r="BP153" s="45">
        <v>2</v>
      </c>
      <c r="BQ153" s="45">
        <v>2</v>
      </c>
      <c r="BR153" s="45">
        <v>2</v>
      </c>
      <c r="BS153" s="45">
        <v>2</v>
      </c>
      <c r="BT153" s="45">
        <v>1</v>
      </c>
      <c r="BU153" s="45">
        <v>2</v>
      </c>
      <c r="BV153" s="45">
        <v>2</v>
      </c>
      <c r="BW153" s="45">
        <v>2</v>
      </c>
      <c r="BX153" s="45">
        <v>2</v>
      </c>
      <c r="BY153" s="45">
        <v>2</v>
      </c>
      <c r="BZ153" s="45">
        <v>1</v>
      </c>
      <c r="CA153" s="45">
        <v>2</v>
      </c>
      <c r="CB153" s="45">
        <v>2</v>
      </c>
      <c r="CC153" s="45">
        <v>2</v>
      </c>
      <c r="CD153" s="45">
        <v>2</v>
      </c>
      <c r="CE153" s="45">
        <v>2</v>
      </c>
      <c r="CF153" s="45">
        <v>2</v>
      </c>
      <c r="CG153" s="45">
        <v>2</v>
      </c>
      <c r="CH153" s="45">
        <v>2</v>
      </c>
      <c r="CI153" s="45">
        <v>2</v>
      </c>
      <c r="CJ153" s="45">
        <v>2</v>
      </c>
      <c r="CK153" s="45">
        <v>2</v>
      </c>
      <c r="CL153" s="45">
        <v>2</v>
      </c>
      <c r="CM153" s="45">
        <v>2</v>
      </c>
      <c r="CN153" s="45">
        <v>1</v>
      </c>
      <c r="CO153" s="45">
        <v>2</v>
      </c>
      <c r="CP153" s="45">
        <v>2</v>
      </c>
      <c r="CQ153" s="45">
        <v>2</v>
      </c>
      <c r="CR153" s="45">
        <v>2</v>
      </c>
      <c r="CS153" s="45">
        <v>2</v>
      </c>
      <c r="CT153" s="45">
        <v>2</v>
      </c>
      <c r="CU153" s="45">
        <v>2</v>
      </c>
      <c r="CV153" s="45">
        <v>2</v>
      </c>
      <c r="CW153" s="45">
        <v>2</v>
      </c>
      <c r="CX153" s="45">
        <v>2</v>
      </c>
      <c r="CY153" s="43">
        <f t="shared" si="63"/>
        <v>36</v>
      </c>
      <c r="CZ153" s="44">
        <f>CY153/33</f>
        <v>1.0909090909090908</v>
      </c>
      <c r="DA153" s="40">
        <f t="shared" si="64"/>
        <v>5</v>
      </c>
      <c r="DB153" s="44">
        <f>DA153/33</f>
        <v>0.15151515151515152</v>
      </c>
      <c r="DC153" s="40">
        <f t="shared" si="65"/>
        <v>0</v>
      </c>
      <c r="DD153" s="44">
        <f t="shared" si="66"/>
        <v>0</v>
      </c>
      <c r="DE153" s="43">
        <f t="shared" si="67"/>
        <v>0</v>
      </c>
      <c r="DF153" s="42">
        <f t="shared" si="68"/>
        <v>0</v>
      </c>
      <c r="DG153" s="41">
        <f t="shared" si="69"/>
        <v>1.8780487804878048</v>
      </c>
      <c r="DH153" s="40" t="str">
        <f t="shared" si="70"/>
        <v>Đạt mục tiêu</v>
      </c>
      <c r="DI153" s="51"/>
    </row>
    <row r="154" spans="1:118" ht="29.25" hidden="1" customHeight="1" x14ac:dyDescent="0.25">
      <c r="A154" s="628"/>
      <c r="B154" s="630"/>
      <c r="C154" s="760"/>
      <c r="D154" s="764"/>
      <c r="E154" s="760"/>
      <c r="F154" s="760"/>
      <c r="G154" s="760"/>
      <c r="H154" s="185" t="s">
        <v>736</v>
      </c>
      <c r="I154" s="301"/>
      <c r="J154" s="318" t="s">
        <v>84</v>
      </c>
      <c r="K154" s="318" t="s">
        <v>157</v>
      </c>
      <c r="L154" s="346" t="s">
        <v>681</v>
      </c>
      <c r="M154" s="318" t="s">
        <v>37</v>
      </c>
      <c r="N154" s="342" t="s">
        <v>24</v>
      </c>
      <c r="O154" s="58"/>
      <c r="P154" s="318"/>
      <c r="Q154" s="318"/>
      <c r="R154" s="318"/>
      <c r="S154" s="318"/>
      <c r="T154" s="318"/>
      <c r="U154" s="318"/>
      <c r="V154" s="318" t="s">
        <v>24</v>
      </c>
      <c r="W154" s="318"/>
      <c r="X154" s="318"/>
      <c r="Y154" s="318"/>
      <c r="Z154" s="318"/>
      <c r="AA154" s="47">
        <f t="shared" si="62"/>
        <v>1</v>
      </c>
      <c r="AB154" s="329"/>
      <c r="AC154" s="318"/>
      <c r="AD154" s="318"/>
      <c r="AE154" s="318"/>
      <c r="AF154" s="318"/>
      <c r="AG154" s="318"/>
      <c r="AH154" s="318"/>
      <c r="AI154" s="318"/>
      <c r="AJ154" s="318"/>
      <c r="AK154" s="318"/>
      <c r="AL154" s="318" t="s">
        <v>56</v>
      </c>
      <c r="AM154" s="318" t="s">
        <v>56</v>
      </c>
      <c r="AN154" s="318"/>
      <c r="AO154" s="318" t="s">
        <v>56</v>
      </c>
      <c r="AP154" s="318"/>
      <c r="AQ154" s="318"/>
      <c r="AR154" s="318"/>
      <c r="AS154" s="318"/>
      <c r="AT154" s="318"/>
      <c r="AU154" s="318"/>
      <c r="AV154" s="318"/>
      <c r="AW154" s="318" t="s">
        <v>56</v>
      </c>
      <c r="AX154" s="318" t="s">
        <v>56</v>
      </c>
      <c r="AY154" s="342"/>
      <c r="AZ154" s="472"/>
      <c r="BA154" s="342"/>
      <c r="BB154" s="472"/>
      <c r="BC154" s="318"/>
      <c r="BD154" s="318"/>
      <c r="BE154" s="318"/>
      <c r="BF154" s="318"/>
      <c r="BG154" s="318"/>
      <c r="BH154" s="318"/>
      <c r="BI154" s="318"/>
      <c r="BJ154" s="45">
        <v>2</v>
      </c>
      <c r="BK154" s="45">
        <v>2</v>
      </c>
      <c r="BL154" s="45">
        <v>2</v>
      </c>
      <c r="BM154" s="45">
        <v>2</v>
      </c>
      <c r="BN154" s="45">
        <v>2</v>
      </c>
      <c r="BO154" s="45">
        <v>2</v>
      </c>
      <c r="BP154" s="45">
        <v>2</v>
      </c>
      <c r="BQ154" s="45">
        <v>2</v>
      </c>
      <c r="BR154" s="45">
        <v>2</v>
      </c>
      <c r="BS154" s="45">
        <v>2</v>
      </c>
      <c r="BT154" s="45">
        <v>2</v>
      </c>
      <c r="BU154" s="45">
        <v>2</v>
      </c>
      <c r="BV154" s="45">
        <v>2</v>
      </c>
      <c r="BW154" s="45">
        <v>2</v>
      </c>
      <c r="BX154" s="45">
        <v>2</v>
      </c>
      <c r="BY154" s="45">
        <v>2</v>
      </c>
      <c r="BZ154" s="45">
        <v>2</v>
      </c>
      <c r="CA154" s="45">
        <v>2</v>
      </c>
      <c r="CB154" s="45">
        <v>2</v>
      </c>
      <c r="CC154" s="45">
        <v>2</v>
      </c>
      <c r="CD154" s="45">
        <v>2</v>
      </c>
      <c r="CE154" s="45">
        <v>2</v>
      </c>
      <c r="CF154" s="45">
        <v>2</v>
      </c>
      <c r="CG154" s="45">
        <v>2</v>
      </c>
      <c r="CH154" s="45">
        <v>2</v>
      </c>
      <c r="CI154" s="45">
        <v>2</v>
      </c>
      <c r="CJ154" s="45">
        <v>2</v>
      </c>
      <c r="CK154" s="45">
        <v>2</v>
      </c>
      <c r="CL154" s="45">
        <v>2</v>
      </c>
      <c r="CM154" s="45">
        <v>2</v>
      </c>
      <c r="CN154" s="45">
        <v>2</v>
      </c>
      <c r="CO154" s="45">
        <v>2</v>
      </c>
      <c r="CP154" s="45">
        <v>2</v>
      </c>
      <c r="CQ154" s="45">
        <v>2</v>
      </c>
      <c r="CR154" s="45">
        <v>2</v>
      </c>
      <c r="CS154" s="45">
        <v>2</v>
      </c>
      <c r="CT154" s="45">
        <v>2</v>
      </c>
      <c r="CU154" s="45"/>
      <c r="CV154" s="45"/>
      <c r="CW154" s="45"/>
      <c r="CX154" s="45">
        <v>2</v>
      </c>
      <c r="CY154" s="43">
        <f t="shared" si="63"/>
        <v>38</v>
      </c>
      <c r="CZ154" s="44">
        <f>CY154/33</f>
        <v>1.1515151515151516</v>
      </c>
      <c r="DA154" s="40">
        <f t="shared" si="64"/>
        <v>0</v>
      </c>
      <c r="DB154" s="44">
        <f>DA154/33</f>
        <v>0</v>
      </c>
      <c r="DC154" s="40">
        <f t="shared" si="65"/>
        <v>0</v>
      </c>
      <c r="DD154" s="44">
        <f t="shared" si="66"/>
        <v>0</v>
      </c>
      <c r="DE154" s="43">
        <f t="shared" si="67"/>
        <v>0</v>
      </c>
      <c r="DF154" s="42">
        <f t="shared" si="68"/>
        <v>0</v>
      </c>
      <c r="DG154" s="41">
        <f t="shared" si="69"/>
        <v>2</v>
      </c>
      <c r="DH154" s="40" t="str">
        <f t="shared" si="70"/>
        <v>Đạt mục tiêu</v>
      </c>
      <c r="DI154" s="342"/>
    </row>
    <row r="155" spans="1:118" s="55" customFormat="1" ht="29.25" hidden="1" customHeight="1" x14ac:dyDescent="0.25">
      <c r="A155" s="628"/>
      <c r="B155" s="630"/>
      <c r="C155" s="760"/>
      <c r="D155" s="764"/>
      <c r="E155" s="760"/>
      <c r="F155" s="760"/>
      <c r="G155" s="760"/>
      <c r="H155" s="184" t="s">
        <v>735</v>
      </c>
      <c r="I155" s="327"/>
      <c r="J155" s="341" t="s">
        <v>43</v>
      </c>
      <c r="K155" s="329" t="s">
        <v>157</v>
      </c>
      <c r="L155" s="310" t="s">
        <v>681</v>
      </c>
      <c r="M155" s="341" t="s">
        <v>37</v>
      </c>
      <c r="N155" s="51" t="s">
        <v>24</v>
      </c>
      <c r="O155" s="50"/>
      <c r="P155" s="341"/>
      <c r="Q155" s="341"/>
      <c r="R155" s="341"/>
      <c r="S155" s="341" t="s">
        <v>24</v>
      </c>
      <c r="T155" s="341"/>
      <c r="U155" s="341"/>
      <c r="V155" s="341"/>
      <c r="W155" s="341"/>
      <c r="X155" s="341"/>
      <c r="Y155" s="341"/>
      <c r="Z155" s="341"/>
      <c r="AA155" s="47">
        <f t="shared" si="62"/>
        <v>1</v>
      </c>
      <c r="AB155" s="329"/>
      <c r="AC155" s="341"/>
      <c r="AD155" s="329"/>
      <c r="AE155" s="329"/>
      <c r="AF155" s="329"/>
      <c r="AG155" s="329"/>
      <c r="AH155" s="329"/>
      <c r="AI155" s="329"/>
      <c r="AJ155" s="329"/>
      <c r="AK155" s="329" t="s">
        <v>56</v>
      </c>
      <c r="AL155" s="329" t="s">
        <v>56</v>
      </c>
      <c r="AM155" s="329" t="s">
        <v>56</v>
      </c>
      <c r="AN155" s="329" t="s">
        <v>56</v>
      </c>
      <c r="AO155" s="329" t="s">
        <v>56</v>
      </c>
      <c r="AP155" s="341"/>
      <c r="AQ155" s="341"/>
      <c r="AR155" s="341"/>
      <c r="AS155" s="341"/>
      <c r="AT155" s="341"/>
      <c r="AU155" s="329"/>
      <c r="AV155" s="329"/>
      <c r="AW155" s="329"/>
      <c r="AX155" s="329"/>
      <c r="AY155" s="39"/>
      <c r="AZ155" s="39"/>
      <c r="BA155" s="39"/>
      <c r="BB155" s="39"/>
      <c r="BC155" s="329"/>
      <c r="BD155" s="329"/>
      <c r="BE155" s="329"/>
      <c r="BF155" s="329"/>
      <c r="BG155" s="329"/>
      <c r="BH155" s="329"/>
      <c r="BI155" s="329"/>
      <c r="BJ155" s="45">
        <v>2</v>
      </c>
      <c r="BK155" s="45">
        <v>1</v>
      </c>
      <c r="BL155" s="45">
        <v>1</v>
      </c>
      <c r="BM155" s="45">
        <v>2</v>
      </c>
      <c r="BN155" s="45">
        <v>2</v>
      </c>
      <c r="BO155" s="45">
        <v>2</v>
      </c>
      <c r="BP155" s="45">
        <v>2</v>
      </c>
      <c r="BQ155" s="45">
        <v>1</v>
      </c>
      <c r="BR155" s="45">
        <v>2</v>
      </c>
      <c r="BS155" s="45">
        <v>2</v>
      </c>
      <c r="BT155" s="45">
        <v>1</v>
      </c>
      <c r="BU155" s="45">
        <v>2</v>
      </c>
      <c r="BV155" s="45">
        <v>2</v>
      </c>
      <c r="BW155" s="45">
        <v>1</v>
      </c>
      <c r="BX155" s="45">
        <v>2</v>
      </c>
      <c r="BY155" s="45">
        <v>1</v>
      </c>
      <c r="BZ155" s="45">
        <v>1</v>
      </c>
      <c r="CA155" s="45">
        <v>2</v>
      </c>
      <c r="CB155" s="45">
        <v>2</v>
      </c>
      <c r="CC155" s="45">
        <v>1</v>
      </c>
      <c r="CD155" s="45">
        <v>2</v>
      </c>
      <c r="CE155" s="45">
        <v>2</v>
      </c>
      <c r="CF155" s="45">
        <v>2</v>
      </c>
      <c r="CG155" s="45">
        <v>2</v>
      </c>
      <c r="CH155" s="45">
        <v>2</v>
      </c>
      <c r="CI155" s="45">
        <v>2</v>
      </c>
      <c r="CJ155" s="45">
        <v>2</v>
      </c>
      <c r="CK155" s="45">
        <v>2</v>
      </c>
      <c r="CL155" s="45">
        <v>2</v>
      </c>
      <c r="CM155" s="45">
        <v>2</v>
      </c>
      <c r="CN155" s="45">
        <v>1</v>
      </c>
      <c r="CO155" s="45">
        <v>2</v>
      </c>
      <c r="CP155" s="45">
        <v>2</v>
      </c>
      <c r="CQ155" s="45">
        <v>2</v>
      </c>
      <c r="CR155" s="45">
        <v>2</v>
      </c>
      <c r="CS155" s="45">
        <v>2</v>
      </c>
      <c r="CT155" s="45">
        <v>2</v>
      </c>
      <c r="CU155" s="45">
        <v>2</v>
      </c>
      <c r="CV155" s="45">
        <v>2</v>
      </c>
      <c r="CW155" s="45">
        <v>2</v>
      </c>
      <c r="CX155" s="45">
        <v>2</v>
      </c>
      <c r="CY155" s="43">
        <f t="shared" si="63"/>
        <v>32</v>
      </c>
      <c r="CZ155" s="42">
        <f>CY155/COUNTA($BI155:$CX155)</f>
        <v>0.78048780487804881</v>
      </c>
      <c r="DA155" s="40">
        <f t="shared" si="64"/>
        <v>9</v>
      </c>
      <c r="DB155" s="44">
        <f>DA155/33</f>
        <v>0.27272727272727271</v>
      </c>
      <c r="DC155" s="40">
        <f t="shared" si="65"/>
        <v>0</v>
      </c>
      <c r="DD155" s="44">
        <f t="shared" si="66"/>
        <v>0</v>
      </c>
      <c r="DE155" s="43">
        <f t="shared" si="67"/>
        <v>0</v>
      </c>
      <c r="DF155" s="42">
        <f t="shared" si="68"/>
        <v>0</v>
      </c>
      <c r="DG155" s="41">
        <f t="shared" si="69"/>
        <v>1.7804878048780488</v>
      </c>
      <c r="DH155" s="40" t="str">
        <f t="shared" si="70"/>
        <v>Đạt mục tiêu</v>
      </c>
      <c r="DI155" s="51"/>
    </row>
    <row r="156" spans="1:118" s="55" customFormat="1" ht="29.25" hidden="1" customHeight="1" x14ac:dyDescent="0.25">
      <c r="A156" s="628"/>
      <c r="B156" s="630"/>
      <c r="C156" s="760"/>
      <c r="D156" s="764"/>
      <c r="E156" s="760"/>
      <c r="F156" s="760"/>
      <c r="G156" s="760"/>
      <c r="H156" s="183" t="s">
        <v>734</v>
      </c>
      <c r="I156" s="327"/>
      <c r="J156" s="341" t="s">
        <v>57</v>
      </c>
      <c r="K156" s="329" t="s">
        <v>157</v>
      </c>
      <c r="L156" s="112" t="s">
        <v>681</v>
      </c>
      <c r="M156" s="341" t="s">
        <v>37</v>
      </c>
      <c r="N156" s="51" t="s">
        <v>24</v>
      </c>
      <c r="O156" s="50"/>
      <c r="P156" s="341"/>
      <c r="Q156" s="341"/>
      <c r="R156" s="341"/>
      <c r="S156" s="341"/>
      <c r="T156" s="341"/>
      <c r="U156" s="341"/>
      <c r="V156" s="341"/>
      <c r="W156" s="341" t="s">
        <v>24</v>
      </c>
      <c r="X156" s="341"/>
      <c r="Y156" s="341"/>
      <c r="Z156" s="341"/>
      <c r="AA156" s="47">
        <f t="shared" si="62"/>
        <v>1</v>
      </c>
      <c r="AB156" s="329"/>
      <c r="AC156" s="341"/>
      <c r="AD156" s="329"/>
      <c r="AE156" s="329"/>
      <c r="AF156" s="329"/>
      <c r="AG156" s="329"/>
      <c r="AH156" s="329"/>
      <c r="AI156" s="329"/>
      <c r="AJ156" s="329"/>
      <c r="AK156" s="329"/>
      <c r="AL156" s="329"/>
      <c r="AM156" s="329"/>
      <c r="AN156" s="329"/>
      <c r="AO156" s="329"/>
      <c r="AP156" s="341"/>
      <c r="AQ156" s="341"/>
      <c r="AR156" s="341"/>
      <c r="AS156" s="341"/>
      <c r="AT156" s="341"/>
      <c r="AU156" s="329"/>
      <c r="AV156" s="329"/>
      <c r="AW156" s="329"/>
      <c r="AX156" s="329"/>
      <c r="AY156" s="39"/>
      <c r="AZ156" s="39"/>
      <c r="BA156" s="39"/>
      <c r="BB156" s="39"/>
      <c r="BC156" s="329"/>
      <c r="BD156" s="329"/>
      <c r="BE156" s="329"/>
      <c r="BF156" s="329"/>
      <c r="BG156" s="329"/>
      <c r="BH156" s="329"/>
      <c r="BI156" s="329"/>
      <c r="BJ156" s="45">
        <v>2</v>
      </c>
      <c r="BK156" s="45">
        <v>2</v>
      </c>
      <c r="BL156" s="45">
        <v>2</v>
      </c>
      <c r="BM156" s="45">
        <v>2</v>
      </c>
      <c r="BN156" s="45">
        <v>2</v>
      </c>
      <c r="BO156" s="45">
        <v>2</v>
      </c>
      <c r="BP156" s="45">
        <v>2</v>
      </c>
      <c r="BQ156" s="45">
        <v>2</v>
      </c>
      <c r="BR156" s="45">
        <v>2</v>
      </c>
      <c r="BS156" s="45">
        <v>2</v>
      </c>
      <c r="BT156" s="45">
        <v>2</v>
      </c>
      <c r="BU156" s="45">
        <v>2</v>
      </c>
      <c r="BV156" s="45">
        <v>2</v>
      </c>
      <c r="BW156" s="45">
        <v>2</v>
      </c>
      <c r="BX156" s="45">
        <v>2</v>
      </c>
      <c r="BY156" s="45">
        <v>2</v>
      </c>
      <c r="BZ156" s="45">
        <v>2</v>
      </c>
      <c r="CA156" s="45">
        <v>2</v>
      </c>
      <c r="CB156" s="45">
        <v>2</v>
      </c>
      <c r="CC156" s="45">
        <v>2</v>
      </c>
      <c r="CD156" s="45">
        <v>2</v>
      </c>
      <c r="CE156" s="45">
        <v>2</v>
      </c>
      <c r="CF156" s="45">
        <v>2</v>
      </c>
      <c r="CG156" s="45">
        <v>2</v>
      </c>
      <c r="CH156" s="45">
        <v>2</v>
      </c>
      <c r="CI156" s="45">
        <v>2</v>
      </c>
      <c r="CJ156" s="45">
        <v>2</v>
      </c>
      <c r="CK156" s="45">
        <v>2</v>
      </c>
      <c r="CL156" s="45">
        <v>2</v>
      </c>
      <c r="CM156" s="45">
        <v>2</v>
      </c>
      <c r="CN156" s="45">
        <v>2</v>
      </c>
      <c r="CO156" s="45">
        <v>2</v>
      </c>
      <c r="CP156" s="45">
        <v>2</v>
      </c>
      <c r="CQ156" s="45">
        <v>2</v>
      </c>
      <c r="CR156" s="45">
        <v>2</v>
      </c>
      <c r="CS156" s="45">
        <v>2</v>
      </c>
      <c r="CT156" s="45">
        <v>2</v>
      </c>
      <c r="CU156" s="45"/>
      <c r="CV156" s="45"/>
      <c r="CW156" s="45"/>
      <c r="CX156" s="45">
        <v>2</v>
      </c>
      <c r="CY156" s="43">
        <f t="shared" si="63"/>
        <v>38</v>
      </c>
      <c r="CZ156" s="44">
        <f>CY156/33</f>
        <v>1.1515151515151516</v>
      </c>
      <c r="DA156" s="40">
        <f t="shared" si="64"/>
        <v>0</v>
      </c>
      <c r="DB156" s="44">
        <f>DA156/33</f>
        <v>0</v>
      </c>
      <c r="DC156" s="40">
        <f t="shared" si="65"/>
        <v>0</v>
      </c>
      <c r="DD156" s="44">
        <f t="shared" si="66"/>
        <v>0</v>
      </c>
      <c r="DE156" s="43">
        <f t="shared" si="67"/>
        <v>0</v>
      </c>
      <c r="DF156" s="42">
        <f t="shared" si="68"/>
        <v>0</v>
      </c>
      <c r="DG156" s="41">
        <f t="shared" si="69"/>
        <v>2</v>
      </c>
      <c r="DH156" s="40" t="str">
        <f t="shared" si="70"/>
        <v>Đạt mục tiêu</v>
      </c>
      <c r="DI156" s="51"/>
    </row>
    <row r="157" spans="1:118" s="55" customFormat="1" ht="29.25" hidden="1" customHeight="1" x14ac:dyDescent="0.25">
      <c r="A157" s="628"/>
      <c r="B157" s="630"/>
      <c r="C157" s="760"/>
      <c r="D157" s="764"/>
      <c r="E157" s="760"/>
      <c r="F157" s="760"/>
      <c r="G157" s="760"/>
      <c r="H157" s="183" t="s">
        <v>733</v>
      </c>
      <c r="I157" s="327"/>
      <c r="J157" s="341" t="s">
        <v>66</v>
      </c>
      <c r="K157" s="329" t="s">
        <v>157</v>
      </c>
      <c r="L157" s="310" t="s">
        <v>681</v>
      </c>
      <c r="M157" s="341" t="s">
        <v>37</v>
      </c>
      <c r="N157" s="51" t="s">
        <v>24</v>
      </c>
      <c r="O157" s="50"/>
      <c r="P157" s="341"/>
      <c r="Q157" s="341"/>
      <c r="R157" s="341"/>
      <c r="S157" s="341"/>
      <c r="T157" s="341"/>
      <c r="U157" s="341" t="s">
        <v>24</v>
      </c>
      <c r="V157" s="341"/>
      <c r="W157" s="341"/>
      <c r="X157" s="341"/>
      <c r="Y157" s="341"/>
      <c r="Z157" s="341"/>
      <c r="AA157" s="47">
        <f t="shared" si="62"/>
        <v>1</v>
      </c>
      <c r="AB157" s="329"/>
      <c r="AC157" s="341"/>
      <c r="AD157" s="329"/>
      <c r="AE157" s="329"/>
      <c r="AF157" s="329"/>
      <c r="AG157" s="329"/>
      <c r="AH157" s="329"/>
      <c r="AI157" s="329"/>
      <c r="AJ157" s="329"/>
      <c r="AK157" s="329"/>
      <c r="AL157" s="329"/>
      <c r="AM157" s="329"/>
      <c r="AN157" s="329"/>
      <c r="AO157" s="329"/>
      <c r="AP157" s="341"/>
      <c r="AQ157" s="341"/>
      <c r="AR157" s="341"/>
      <c r="AS157" s="341"/>
      <c r="AT157" s="341"/>
      <c r="AU157" s="329" t="s">
        <v>56</v>
      </c>
      <c r="AV157" s="329" t="s">
        <v>56</v>
      </c>
      <c r="AW157" s="329"/>
      <c r="AX157" s="329"/>
      <c r="AY157" s="39"/>
      <c r="AZ157" s="39"/>
      <c r="BA157" s="39"/>
      <c r="BB157" s="39"/>
      <c r="BC157" s="329"/>
      <c r="BD157" s="329"/>
      <c r="BE157" s="329"/>
      <c r="BF157" s="329"/>
      <c r="BG157" s="329"/>
      <c r="BH157" s="329"/>
      <c r="BI157" s="329"/>
      <c r="BJ157" s="45">
        <v>2</v>
      </c>
      <c r="BK157" s="45">
        <v>2</v>
      </c>
      <c r="BL157" s="45">
        <v>2</v>
      </c>
      <c r="BM157" s="45">
        <v>2</v>
      </c>
      <c r="BN157" s="45">
        <v>2</v>
      </c>
      <c r="BO157" s="45">
        <v>2</v>
      </c>
      <c r="BP157" s="45">
        <v>2</v>
      </c>
      <c r="BQ157" s="45">
        <v>2</v>
      </c>
      <c r="BR157" s="45">
        <v>2</v>
      </c>
      <c r="BS157" s="45">
        <v>2</v>
      </c>
      <c r="BT157" s="45">
        <v>2</v>
      </c>
      <c r="BU157" s="45">
        <v>2</v>
      </c>
      <c r="BV157" s="45">
        <v>2</v>
      </c>
      <c r="BW157" s="45">
        <v>2</v>
      </c>
      <c r="BX157" s="45">
        <v>2</v>
      </c>
      <c r="BY157" s="45">
        <v>2</v>
      </c>
      <c r="BZ157" s="45">
        <v>2</v>
      </c>
      <c r="CA157" s="45">
        <v>2</v>
      </c>
      <c r="CB157" s="45">
        <v>2</v>
      </c>
      <c r="CC157" s="45">
        <v>2</v>
      </c>
      <c r="CD157" s="45">
        <v>2</v>
      </c>
      <c r="CE157" s="45">
        <v>2</v>
      </c>
      <c r="CF157" s="45">
        <v>2</v>
      </c>
      <c r="CG157" s="45">
        <v>2</v>
      </c>
      <c r="CH157" s="45">
        <v>2</v>
      </c>
      <c r="CI157" s="45">
        <v>2</v>
      </c>
      <c r="CJ157" s="45">
        <v>2</v>
      </c>
      <c r="CK157" s="45">
        <v>2</v>
      </c>
      <c r="CL157" s="45">
        <v>2</v>
      </c>
      <c r="CM157" s="45">
        <v>2</v>
      </c>
      <c r="CN157" s="45">
        <v>2</v>
      </c>
      <c r="CO157" s="45">
        <v>2</v>
      </c>
      <c r="CP157" s="45">
        <v>2</v>
      </c>
      <c r="CQ157" s="45">
        <v>2</v>
      </c>
      <c r="CR157" s="45">
        <v>2</v>
      </c>
      <c r="CS157" s="45">
        <v>2</v>
      </c>
      <c r="CT157" s="45">
        <v>2</v>
      </c>
      <c r="CU157" s="45"/>
      <c r="CV157" s="45"/>
      <c r="CW157" s="45"/>
      <c r="CX157" s="45">
        <v>2</v>
      </c>
      <c r="CY157" s="43">
        <f t="shared" si="63"/>
        <v>38</v>
      </c>
      <c r="CZ157" s="42">
        <f t="shared" ref="CZ157:CZ164" si="71">CY157/COUNTA($BI157:$CX157)</f>
        <v>1</v>
      </c>
      <c r="DA157" s="43">
        <f t="shared" si="64"/>
        <v>0</v>
      </c>
      <c r="DB157" s="42">
        <f t="shared" ref="DB157:DB164" si="72">DA157/COUNTA($BI157:$CX157)</f>
        <v>0</v>
      </c>
      <c r="DC157" s="43">
        <f t="shared" si="65"/>
        <v>0</v>
      </c>
      <c r="DD157" s="42">
        <f t="shared" si="66"/>
        <v>0</v>
      </c>
      <c r="DE157" s="43">
        <f t="shared" si="67"/>
        <v>0</v>
      </c>
      <c r="DF157" s="42">
        <f t="shared" si="68"/>
        <v>0</v>
      </c>
      <c r="DG157" s="52">
        <f t="shared" si="69"/>
        <v>2</v>
      </c>
      <c r="DH157" s="43" t="str">
        <f t="shared" si="70"/>
        <v>Đạt mục tiêu</v>
      </c>
      <c r="DI157" s="51"/>
    </row>
    <row r="158" spans="1:118" s="55" customFormat="1" ht="29.25" hidden="1" customHeight="1" x14ac:dyDescent="0.25">
      <c r="A158" s="672"/>
      <c r="B158" s="630"/>
      <c r="C158" s="761"/>
      <c r="D158" s="764"/>
      <c r="E158" s="761"/>
      <c r="F158" s="760"/>
      <c r="G158" s="760"/>
      <c r="H158" s="435" t="s">
        <v>732</v>
      </c>
      <c r="I158" s="349"/>
      <c r="J158" s="341" t="s">
        <v>47</v>
      </c>
      <c r="K158" s="333" t="s">
        <v>157</v>
      </c>
      <c r="L158" s="310" t="s">
        <v>681</v>
      </c>
      <c r="M158" s="341" t="s">
        <v>37</v>
      </c>
      <c r="N158" s="51" t="s">
        <v>24</v>
      </c>
      <c r="O158" s="50"/>
      <c r="P158" s="341"/>
      <c r="Q158" s="341"/>
      <c r="R158" s="341"/>
      <c r="S158" s="341"/>
      <c r="T158" s="341" t="s">
        <v>24</v>
      </c>
      <c r="U158" s="341"/>
      <c r="V158" s="341"/>
      <c r="W158" s="341"/>
      <c r="X158" s="341"/>
      <c r="Y158" s="341"/>
      <c r="Z158" s="341"/>
      <c r="AA158" s="47">
        <f t="shared" si="62"/>
        <v>1</v>
      </c>
      <c r="AB158" s="329"/>
      <c r="AC158" s="341"/>
      <c r="AD158" s="329"/>
      <c r="AE158" s="329"/>
      <c r="AF158" s="329"/>
      <c r="AG158" s="329"/>
      <c r="AH158" s="329"/>
      <c r="AI158" s="329"/>
      <c r="AJ158" s="329"/>
      <c r="AK158" s="329"/>
      <c r="AL158" s="329"/>
      <c r="AM158" s="329"/>
      <c r="AN158" s="329"/>
      <c r="AO158" s="329"/>
      <c r="AP158" s="341" t="s">
        <v>56</v>
      </c>
      <c r="AQ158" s="341" t="s">
        <v>56</v>
      </c>
      <c r="AR158" s="341" t="s">
        <v>56</v>
      </c>
      <c r="AS158" s="341" t="s">
        <v>56</v>
      </c>
      <c r="AT158" s="341" t="s">
        <v>56</v>
      </c>
      <c r="AU158" s="329"/>
      <c r="AV158" s="329"/>
      <c r="AW158" s="329"/>
      <c r="AX158" s="329"/>
      <c r="AY158" s="121"/>
      <c r="AZ158" s="121"/>
      <c r="BA158" s="121"/>
      <c r="BB158" s="121"/>
      <c r="BC158" s="329"/>
      <c r="BD158" s="329"/>
      <c r="BE158" s="329"/>
      <c r="BF158" s="329"/>
      <c r="BG158" s="329"/>
      <c r="BH158" s="329"/>
      <c r="BI158" s="329"/>
      <c r="BJ158" s="45">
        <v>2</v>
      </c>
      <c r="BK158" s="45">
        <v>2</v>
      </c>
      <c r="BL158" s="45">
        <v>2</v>
      </c>
      <c r="BM158" s="45">
        <v>2</v>
      </c>
      <c r="BN158" s="45">
        <v>2</v>
      </c>
      <c r="BO158" s="45">
        <v>2</v>
      </c>
      <c r="BP158" s="45">
        <v>2</v>
      </c>
      <c r="BQ158" s="45">
        <v>2</v>
      </c>
      <c r="BR158" s="45">
        <v>2</v>
      </c>
      <c r="BS158" s="45">
        <v>2</v>
      </c>
      <c r="BT158" s="45">
        <v>2</v>
      </c>
      <c r="BU158" s="45">
        <v>2</v>
      </c>
      <c r="BV158" s="45">
        <v>2</v>
      </c>
      <c r="BW158" s="45">
        <v>2</v>
      </c>
      <c r="BX158" s="45">
        <v>2</v>
      </c>
      <c r="BY158" s="45">
        <v>2</v>
      </c>
      <c r="BZ158" s="45">
        <v>2</v>
      </c>
      <c r="CA158" s="45">
        <v>2</v>
      </c>
      <c r="CB158" s="45">
        <v>2</v>
      </c>
      <c r="CC158" s="45">
        <v>2</v>
      </c>
      <c r="CD158" s="45">
        <v>2</v>
      </c>
      <c r="CE158" s="45">
        <v>2</v>
      </c>
      <c r="CF158" s="45">
        <v>2</v>
      </c>
      <c r="CG158" s="45">
        <v>2</v>
      </c>
      <c r="CH158" s="45">
        <v>2</v>
      </c>
      <c r="CI158" s="45">
        <v>2</v>
      </c>
      <c r="CJ158" s="45">
        <v>2</v>
      </c>
      <c r="CK158" s="45">
        <v>2</v>
      </c>
      <c r="CL158" s="45">
        <v>2</v>
      </c>
      <c r="CM158" s="45">
        <v>2</v>
      </c>
      <c r="CN158" s="45">
        <v>2</v>
      </c>
      <c r="CO158" s="45">
        <v>2</v>
      </c>
      <c r="CP158" s="45">
        <v>2</v>
      </c>
      <c r="CQ158" s="45">
        <v>2</v>
      </c>
      <c r="CR158" s="45">
        <v>2</v>
      </c>
      <c r="CS158" s="45">
        <v>2</v>
      </c>
      <c r="CT158" s="45">
        <v>2</v>
      </c>
      <c r="CU158" s="45"/>
      <c r="CV158" s="45"/>
      <c r="CW158" s="45"/>
      <c r="CX158" s="45">
        <v>2</v>
      </c>
      <c r="CY158" s="43">
        <f t="shared" si="63"/>
        <v>38</v>
      </c>
      <c r="CZ158" s="42">
        <f t="shared" si="71"/>
        <v>1</v>
      </c>
      <c r="DA158" s="43">
        <f t="shared" si="64"/>
        <v>0</v>
      </c>
      <c r="DB158" s="42">
        <f t="shared" si="72"/>
        <v>0</v>
      </c>
      <c r="DC158" s="43">
        <f t="shared" si="65"/>
        <v>0</v>
      </c>
      <c r="DD158" s="42">
        <f t="shared" si="66"/>
        <v>0</v>
      </c>
      <c r="DE158" s="43">
        <f t="shared" si="67"/>
        <v>0</v>
      </c>
      <c r="DF158" s="42">
        <f t="shared" si="68"/>
        <v>0</v>
      </c>
      <c r="DG158" s="52">
        <f t="shared" si="69"/>
        <v>2</v>
      </c>
      <c r="DH158" s="43" t="str">
        <f t="shared" si="70"/>
        <v>Đạt mục tiêu</v>
      </c>
      <c r="DI158" s="335"/>
    </row>
    <row r="159" spans="1:118" s="55" customFormat="1" ht="69.75" customHeight="1" x14ac:dyDescent="0.25">
      <c r="A159" s="627"/>
      <c r="B159" s="701"/>
      <c r="C159" s="758"/>
      <c r="D159" s="765"/>
      <c r="E159" s="758"/>
      <c r="F159" s="766"/>
      <c r="G159" s="760"/>
      <c r="H159" s="247" t="s">
        <v>731</v>
      </c>
      <c r="I159" s="528" t="s">
        <v>1123</v>
      </c>
      <c r="J159" s="434" t="s">
        <v>33</v>
      </c>
      <c r="K159" s="580" t="s">
        <v>157</v>
      </c>
      <c r="L159" s="432" t="s">
        <v>681</v>
      </c>
      <c r="M159" s="341" t="s">
        <v>37</v>
      </c>
      <c r="N159" s="51" t="s">
        <v>24</v>
      </c>
      <c r="O159" s="50"/>
      <c r="P159" s="341"/>
      <c r="Q159" s="341"/>
      <c r="R159" s="341"/>
      <c r="S159" s="341"/>
      <c r="T159" s="341"/>
      <c r="U159" s="341"/>
      <c r="V159" s="341"/>
      <c r="W159" s="341"/>
      <c r="X159" s="341" t="s">
        <v>24</v>
      </c>
      <c r="Y159" s="341"/>
      <c r="Z159" s="341"/>
      <c r="AA159" s="47">
        <f t="shared" si="62"/>
        <v>1</v>
      </c>
      <c r="AB159" s="329"/>
      <c r="AC159" s="341"/>
      <c r="AD159" s="329"/>
      <c r="AE159" s="329"/>
      <c r="AF159" s="329"/>
      <c r="AG159" s="329"/>
      <c r="AH159" s="329"/>
      <c r="AI159" s="329"/>
      <c r="AJ159" s="329"/>
      <c r="AK159" s="329"/>
      <c r="AL159" s="329"/>
      <c r="AM159" s="329"/>
      <c r="AN159" s="329"/>
      <c r="AO159" s="329"/>
      <c r="AP159" s="341"/>
      <c r="AQ159" s="341"/>
      <c r="AR159" s="341"/>
      <c r="AS159" s="341"/>
      <c r="AT159" s="341"/>
      <c r="AU159" s="329"/>
      <c r="AV159" s="329"/>
      <c r="AW159" s="329"/>
      <c r="AX159" s="329"/>
      <c r="AY159" s="580"/>
      <c r="AZ159" s="477"/>
      <c r="BA159" s="47" t="s">
        <v>23</v>
      </c>
      <c r="BB159" s="47"/>
      <c r="BC159" s="433" t="s">
        <v>56</v>
      </c>
      <c r="BD159" s="329" t="s">
        <v>56</v>
      </c>
      <c r="BE159" s="329"/>
      <c r="BF159" s="329"/>
      <c r="BG159" s="329"/>
      <c r="BH159" s="329"/>
      <c r="BI159" s="329"/>
      <c r="BJ159" s="45">
        <v>2</v>
      </c>
      <c r="BK159" s="45">
        <v>2</v>
      </c>
      <c r="BL159" s="45">
        <v>2</v>
      </c>
      <c r="BM159" s="45">
        <v>2</v>
      </c>
      <c r="BN159" s="45">
        <v>2</v>
      </c>
      <c r="BO159" s="45">
        <v>2</v>
      </c>
      <c r="BP159" s="45">
        <v>2</v>
      </c>
      <c r="BQ159" s="45">
        <v>2</v>
      </c>
      <c r="BR159" s="45">
        <v>2</v>
      </c>
      <c r="BS159" s="45">
        <v>2</v>
      </c>
      <c r="BT159" s="45">
        <v>2</v>
      </c>
      <c r="BU159" s="45">
        <v>2</v>
      </c>
      <c r="BV159" s="45">
        <v>2</v>
      </c>
      <c r="BW159" s="45">
        <v>2</v>
      </c>
      <c r="BX159" s="45">
        <v>2</v>
      </c>
      <c r="BY159" s="45">
        <v>2</v>
      </c>
      <c r="BZ159" s="45">
        <v>2</v>
      </c>
      <c r="CA159" s="45">
        <v>2</v>
      </c>
      <c r="CB159" s="45">
        <v>2</v>
      </c>
      <c r="CC159" s="45">
        <v>2</v>
      </c>
      <c r="CD159" s="45">
        <v>2</v>
      </c>
      <c r="CE159" s="45">
        <v>2</v>
      </c>
      <c r="CF159" s="45">
        <v>2</v>
      </c>
      <c r="CG159" s="45">
        <v>2</v>
      </c>
      <c r="CH159" s="45">
        <v>2</v>
      </c>
      <c r="CI159" s="45">
        <v>2</v>
      </c>
      <c r="CJ159" s="45">
        <v>2</v>
      </c>
      <c r="CK159" s="45">
        <v>2</v>
      </c>
      <c r="CL159" s="45">
        <v>2</v>
      </c>
      <c r="CM159" s="45">
        <v>2</v>
      </c>
      <c r="CN159" s="45">
        <v>2</v>
      </c>
      <c r="CO159" s="45">
        <v>2</v>
      </c>
      <c r="CP159" s="45">
        <v>2</v>
      </c>
      <c r="CQ159" s="45">
        <v>2</v>
      </c>
      <c r="CR159" s="45">
        <v>2</v>
      </c>
      <c r="CS159" s="45">
        <v>2</v>
      </c>
      <c r="CT159" s="45">
        <v>2</v>
      </c>
      <c r="CU159" s="45"/>
      <c r="CV159" s="45"/>
      <c r="CW159" s="45"/>
      <c r="CX159" s="45">
        <v>2</v>
      </c>
      <c r="CY159" s="43">
        <f t="shared" si="63"/>
        <v>38</v>
      </c>
      <c r="CZ159" s="42">
        <f t="shared" si="71"/>
        <v>1</v>
      </c>
      <c r="DA159" s="43">
        <f t="shared" si="64"/>
        <v>0</v>
      </c>
      <c r="DB159" s="42">
        <f t="shared" si="72"/>
        <v>0</v>
      </c>
      <c r="DC159" s="43">
        <f t="shared" si="65"/>
        <v>0</v>
      </c>
      <c r="DD159" s="42">
        <f t="shared" si="66"/>
        <v>0</v>
      </c>
      <c r="DE159" s="43">
        <f t="shared" si="67"/>
        <v>0</v>
      </c>
      <c r="DF159" s="42">
        <f t="shared" si="68"/>
        <v>0</v>
      </c>
      <c r="DG159" s="52">
        <f t="shared" si="69"/>
        <v>2</v>
      </c>
      <c r="DH159" s="43" t="str">
        <f t="shared" si="70"/>
        <v>Đạt mục tiêu</v>
      </c>
      <c r="DI159" s="328"/>
    </row>
    <row r="160" spans="1:118" s="55" customFormat="1" ht="51" customHeight="1" x14ac:dyDescent="0.25">
      <c r="A160" s="627"/>
      <c r="B160" s="701"/>
      <c r="C160" s="758"/>
      <c r="D160" s="765"/>
      <c r="E160" s="758"/>
      <c r="F160" s="766"/>
      <c r="G160" s="760"/>
      <c r="H160" s="248" t="s">
        <v>1172</v>
      </c>
      <c r="I160" s="528" t="s">
        <v>1123</v>
      </c>
      <c r="J160" s="434" t="s">
        <v>33</v>
      </c>
      <c r="K160" s="580" t="s">
        <v>157</v>
      </c>
      <c r="L160" s="432" t="s">
        <v>681</v>
      </c>
      <c r="M160" s="341" t="s">
        <v>37</v>
      </c>
      <c r="N160" s="51" t="s">
        <v>24</v>
      </c>
      <c r="O160" s="50"/>
      <c r="P160" s="341"/>
      <c r="Q160" s="341"/>
      <c r="R160" s="341"/>
      <c r="S160" s="341"/>
      <c r="T160" s="341"/>
      <c r="U160" s="341"/>
      <c r="V160" s="341"/>
      <c r="W160" s="341"/>
      <c r="X160" s="341"/>
      <c r="Y160" s="341" t="s">
        <v>24</v>
      </c>
      <c r="Z160" s="341"/>
      <c r="AA160" s="47">
        <f t="shared" si="62"/>
        <v>1</v>
      </c>
      <c r="AB160" s="329"/>
      <c r="AC160" s="341"/>
      <c r="AD160" s="329"/>
      <c r="AE160" s="329"/>
      <c r="AF160" s="329"/>
      <c r="AG160" s="329"/>
      <c r="AH160" s="329"/>
      <c r="AI160" s="329"/>
      <c r="AJ160" s="329"/>
      <c r="AK160" s="329"/>
      <c r="AL160" s="329"/>
      <c r="AM160" s="329"/>
      <c r="AN160" s="329"/>
      <c r="AO160" s="329"/>
      <c r="AP160" s="341"/>
      <c r="AQ160" s="341"/>
      <c r="AR160" s="341"/>
      <c r="AS160" s="341"/>
      <c r="AT160" s="341"/>
      <c r="AU160" s="329"/>
      <c r="AV160" s="329"/>
      <c r="AW160" s="329"/>
      <c r="AX160" s="329"/>
      <c r="AY160" s="580"/>
      <c r="AZ160" s="47"/>
      <c r="BA160" s="47" t="s">
        <v>23</v>
      </c>
      <c r="BB160" s="47" t="s">
        <v>23</v>
      </c>
      <c r="BC160" s="433"/>
      <c r="BD160" s="329"/>
      <c r="BE160" s="329" t="s">
        <v>56</v>
      </c>
      <c r="BF160" s="329" t="s">
        <v>56</v>
      </c>
      <c r="BG160" s="329" t="s">
        <v>56</v>
      </c>
      <c r="BH160" s="329"/>
      <c r="BI160" s="329"/>
      <c r="BJ160" s="45">
        <v>2</v>
      </c>
      <c r="BK160" s="45">
        <v>2</v>
      </c>
      <c r="BL160" s="45">
        <v>2</v>
      </c>
      <c r="BM160" s="45">
        <v>2</v>
      </c>
      <c r="BN160" s="45">
        <v>2</v>
      </c>
      <c r="BO160" s="45">
        <v>2</v>
      </c>
      <c r="BP160" s="45">
        <v>2</v>
      </c>
      <c r="BQ160" s="45">
        <v>2</v>
      </c>
      <c r="BR160" s="45">
        <v>2</v>
      </c>
      <c r="BS160" s="45">
        <v>2</v>
      </c>
      <c r="BT160" s="45">
        <v>2</v>
      </c>
      <c r="BU160" s="45">
        <v>2</v>
      </c>
      <c r="BV160" s="45">
        <v>2</v>
      </c>
      <c r="BW160" s="45">
        <v>2</v>
      </c>
      <c r="BX160" s="45">
        <v>2</v>
      </c>
      <c r="BY160" s="45">
        <v>2</v>
      </c>
      <c r="BZ160" s="45">
        <v>2</v>
      </c>
      <c r="CA160" s="45">
        <v>2</v>
      </c>
      <c r="CB160" s="45">
        <v>2</v>
      </c>
      <c r="CC160" s="45">
        <v>2</v>
      </c>
      <c r="CD160" s="45">
        <v>2</v>
      </c>
      <c r="CE160" s="45">
        <v>2</v>
      </c>
      <c r="CF160" s="45">
        <v>2</v>
      </c>
      <c r="CG160" s="45">
        <v>2</v>
      </c>
      <c r="CH160" s="45">
        <v>2</v>
      </c>
      <c r="CI160" s="45">
        <v>2</v>
      </c>
      <c r="CJ160" s="45">
        <v>2</v>
      </c>
      <c r="CK160" s="45">
        <v>2</v>
      </c>
      <c r="CL160" s="45">
        <v>2</v>
      </c>
      <c r="CM160" s="45">
        <v>2</v>
      </c>
      <c r="CN160" s="45">
        <v>2</v>
      </c>
      <c r="CO160" s="45">
        <v>2</v>
      </c>
      <c r="CP160" s="45">
        <v>2</v>
      </c>
      <c r="CQ160" s="45">
        <v>2</v>
      </c>
      <c r="CR160" s="45">
        <v>2</v>
      </c>
      <c r="CS160" s="45">
        <v>2</v>
      </c>
      <c r="CT160" s="45">
        <v>2</v>
      </c>
      <c r="CU160" s="45"/>
      <c r="CV160" s="45"/>
      <c r="CW160" s="45"/>
      <c r="CX160" s="45">
        <v>2</v>
      </c>
      <c r="CY160" s="43">
        <f t="shared" si="63"/>
        <v>38</v>
      </c>
      <c r="CZ160" s="42">
        <f t="shared" si="71"/>
        <v>1</v>
      </c>
      <c r="DA160" s="43">
        <f t="shared" si="64"/>
        <v>0</v>
      </c>
      <c r="DB160" s="42">
        <f t="shared" si="72"/>
        <v>0</v>
      </c>
      <c r="DC160" s="43">
        <f t="shared" si="65"/>
        <v>0</v>
      </c>
      <c r="DD160" s="42">
        <f t="shared" si="66"/>
        <v>0</v>
      </c>
      <c r="DE160" s="43">
        <f t="shared" si="67"/>
        <v>0</v>
      </c>
      <c r="DF160" s="42">
        <f t="shared" si="68"/>
        <v>0</v>
      </c>
      <c r="DG160" s="52">
        <f t="shared" si="69"/>
        <v>2</v>
      </c>
      <c r="DH160" s="43" t="str">
        <f t="shared" si="70"/>
        <v>Đạt mục tiêu</v>
      </c>
      <c r="DI160" s="328"/>
    </row>
    <row r="161" spans="1:113" s="55" customFormat="1" ht="29.25" hidden="1" customHeight="1" x14ac:dyDescent="0.25">
      <c r="A161" s="670"/>
      <c r="B161" s="631"/>
      <c r="C161" s="759"/>
      <c r="D161" s="764"/>
      <c r="E161" s="759"/>
      <c r="F161" s="760"/>
      <c r="G161" s="760"/>
      <c r="H161" s="436" t="s">
        <v>730</v>
      </c>
      <c r="I161" s="350"/>
      <c r="J161" s="341" t="s">
        <v>49</v>
      </c>
      <c r="K161" s="337" t="s">
        <v>157</v>
      </c>
      <c r="L161" s="310" t="s">
        <v>681</v>
      </c>
      <c r="M161" s="341" t="s">
        <v>37</v>
      </c>
      <c r="N161" s="51" t="s">
        <v>24</v>
      </c>
      <c r="O161" s="50"/>
      <c r="P161" s="341"/>
      <c r="Q161" s="341"/>
      <c r="R161" s="341"/>
      <c r="S161" s="341"/>
      <c r="T161" s="341"/>
      <c r="U161" s="341"/>
      <c r="V161" s="341"/>
      <c r="W161" s="341"/>
      <c r="X161" s="341"/>
      <c r="Y161" s="341"/>
      <c r="Z161" s="341" t="s">
        <v>24</v>
      </c>
      <c r="AA161" s="47">
        <f t="shared" si="62"/>
        <v>1</v>
      </c>
      <c r="AB161" s="329"/>
      <c r="AC161" s="341"/>
      <c r="AD161" s="329"/>
      <c r="AE161" s="329"/>
      <c r="AF161" s="329"/>
      <c r="AG161" s="329"/>
      <c r="AH161" s="329"/>
      <c r="AI161" s="329"/>
      <c r="AJ161" s="329"/>
      <c r="AK161" s="329"/>
      <c r="AL161" s="329"/>
      <c r="AM161" s="329"/>
      <c r="AN161" s="329"/>
      <c r="AO161" s="329"/>
      <c r="AP161" s="341"/>
      <c r="AQ161" s="341"/>
      <c r="AR161" s="341"/>
      <c r="AS161" s="341"/>
      <c r="AT161" s="341"/>
      <c r="AU161" s="329"/>
      <c r="AV161" s="329"/>
      <c r="AW161" s="329"/>
      <c r="AX161" s="329"/>
      <c r="AY161" s="142"/>
      <c r="AZ161" s="142"/>
      <c r="BA161" s="142"/>
      <c r="BB161" s="142"/>
      <c r="BC161" s="329"/>
      <c r="BD161" s="329"/>
      <c r="BE161" s="329"/>
      <c r="BF161" s="329"/>
      <c r="BG161" s="329"/>
      <c r="BH161" s="329" t="s">
        <v>23</v>
      </c>
      <c r="BI161" s="329" t="s">
        <v>23</v>
      </c>
      <c r="BJ161" s="45">
        <v>2</v>
      </c>
      <c r="BK161" s="45">
        <v>2</v>
      </c>
      <c r="BL161" s="45">
        <v>2</v>
      </c>
      <c r="BM161" s="45">
        <v>2</v>
      </c>
      <c r="BN161" s="45">
        <v>2</v>
      </c>
      <c r="BO161" s="45">
        <v>2</v>
      </c>
      <c r="BP161" s="45">
        <v>2</v>
      </c>
      <c r="BQ161" s="45">
        <v>2</v>
      </c>
      <c r="BR161" s="45">
        <v>2</v>
      </c>
      <c r="BS161" s="45">
        <v>2</v>
      </c>
      <c r="BT161" s="45">
        <v>2</v>
      </c>
      <c r="BU161" s="45">
        <v>2</v>
      </c>
      <c r="BV161" s="45">
        <v>2</v>
      </c>
      <c r="BW161" s="45">
        <v>2</v>
      </c>
      <c r="BX161" s="45">
        <v>2</v>
      </c>
      <c r="BY161" s="45">
        <v>2</v>
      </c>
      <c r="BZ161" s="45">
        <v>2</v>
      </c>
      <c r="CA161" s="45">
        <v>2</v>
      </c>
      <c r="CB161" s="45">
        <v>2</v>
      </c>
      <c r="CC161" s="45">
        <v>2</v>
      </c>
      <c r="CD161" s="45">
        <v>2</v>
      </c>
      <c r="CE161" s="45">
        <v>2</v>
      </c>
      <c r="CF161" s="45">
        <v>2</v>
      </c>
      <c r="CG161" s="45">
        <v>2</v>
      </c>
      <c r="CH161" s="45">
        <v>2</v>
      </c>
      <c r="CI161" s="45">
        <v>2</v>
      </c>
      <c r="CJ161" s="45">
        <v>2</v>
      </c>
      <c r="CK161" s="45">
        <v>2</v>
      </c>
      <c r="CL161" s="45">
        <v>2</v>
      </c>
      <c r="CM161" s="45">
        <v>2</v>
      </c>
      <c r="CN161" s="45">
        <v>2</v>
      </c>
      <c r="CO161" s="45">
        <v>2</v>
      </c>
      <c r="CP161" s="45">
        <v>2</v>
      </c>
      <c r="CQ161" s="45">
        <v>2</v>
      </c>
      <c r="CR161" s="45">
        <v>2</v>
      </c>
      <c r="CS161" s="45">
        <v>2</v>
      </c>
      <c r="CT161" s="45">
        <v>2</v>
      </c>
      <c r="CU161" s="45"/>
      <c r="CV161" s="45"/>
      <c r="CW161" s="45"/>
      <c r="CX161" s="45">
        <v>2</v>
      </c>
      <c r="CY161" s="43">
        <f t="shared" si="63"/>
        <v>38</v>
      </c>
      <c r="CZ161" s="42">
        <f t="shared" si="71"/>
        <v>0.97435897435897434</v>
      </c>
      <c r="DA161" s="43">
        <f t="shared" si="64"/>
        <v>0</v>
      </c>
      <c r="DB161" s="42">
        <f t="shared" si="72"/>
        <v>0</v>
      </c>
      <c r="DC161" s="43">
        <f t="shared" si="65"/>
        <v>0</v>
      </c>
      <c r="DD161" s="42">
        <f t="shared" si="66"/>
        <v>0</v>
      </c>
      <c r="DE161" s="43">
        <f t="shared" si="67"/>
        <v>0</v>
      </c>
      <c r="DF161" s="42">
        <f t="shared" si="68"/>
        <v>0</v>
      </c>
      <c r="DG161" s="52">
        <f t="shared" si="69"/>
        <v>1.9487179487179487</v>
      </c>
      <c r="DH161" s="43" t="str">
        <f t="shared" si="70"/>
        <v>Đạt mục tiêu</v>
      </c>
      <c r="DI161" s="336"/>
    </row>
    <row r="162" spans="1:113" s="55" customFormat="1" ht="34.5" customHeight="1" x14ac:dyDescent="0.25">
      <c r="A162" s="627">
        <v>20</v>
      </c>
      <c r="B162" s="629"/>
      <c r="C162" s="751" t="s">
        <v>729</v>
      </c>
      <c r="D162" s="753" t="s">
        <v>243</v>
      </c>
      <c r="E162" s="751" t="s">
        <v>728</v>
      </c>
      <c r="F162" s="455" t="s">
        <v>243</v>
      </c>
      <c r="G162" s="752" t="s">
        <v>728</v>
      </c>
      <c r="H162" s="299" t="s">
        <v>727</v>
      </c>
      <c r="I162" s="528" t="s">
        <v>1123</v>
      </c>
      <c r="J162" s="392" t="s">
        <v>33</v>
      </c>
      <c r="K162" s="580" t="s">
        <v>157</v>
      </c>
      <c r="L162" s="405" t="s">
        <v>681</v>
      </c>
      <c r="M162" s="341" t="s">
        <v>37</v>
      </c>
      <c r="N162" s="51"/>
      <c r="O162" s="50"/>
      <c r="P162" s="341"/>
      <c r="Q162" s="341"/>
      <c r="R162" s="341"/>
      <c r="S162" s="341"/>
      <c r="T162" s="341"/>
      <c r="U162" s="341"/>
      <c r="V162" s="341"/>
      <c r="W162" s="341" t="s">
        <v>24</v>
      </c>
      <c r="X162" s="341"/>
      <c r="Y162" s="341"/>
      <c r="Z162" s="341"/>
      <c r="AA162" s="47">
        <f t="shared" si="62"/>
        <v>1</v>
      </c>
      <c r="AB162" s="329"/>
      <c r="AC162" s="341"/>
      <c r="AD162" s="329"/>
      <c r="AE162" s="329"/>
      <c r="AF162" s="329"/>
      <c r="AG162" s="329"/>
      <c r="AH162" s="329"/>
      <c r="AI162" s="329"/>
      <c r="AJ162" s="329"/>
      <c r="AK162" s="329"/>
      <c r="AL162" s="329"/>
      <c r="AM162" s="329"/>
      <c r="AN162" s="329"/>
      <c r="AO162" s="329"/>
      <c r="AP162" s="341"/>
      <c r="AQ162" s="341"/>
      <c r="AR162" s="341"/>
      <c r="AS162" s="341"/>
      <c r="AT162" s="341"/>
      <c r="AU162" s="329"/>
      <c r="AV162" s="329"/>
      <c r="AW162" s="329"/>
      <c r="AX162" s="329"/>
      <c r="AY162" s="580"/>
      <c r="AZ162" s="477"/>
      <c r="BA162" s="47"/>
      <c r="BB162" s="47" t="s">
        <v>23</v>
      </c>
      <c r="BC162" s="329"/>
      <c r="BD162" s="329"/>
      <c r="BE162" s="329"/>
      <c r="BF162" s="329"/>
      <c r="BG162" s="329"/>
      <c r="BH162" s="329"/>
      <c r="BI162" s="329"/>
      <c r="BJ162" s="45">
        <v>2</v>
      </c>
      <c r="BK162" s="45">
        <v>2</v>
      </c>
      <c r="BL162" s="45">
        <v>2</v>
      </c>
      <c r="BM162" s="45">
        <v>2</v>
      </c>
      <c r="BN162" s="45">
        <v>2</v>
      </c>
      <c r="BO162" s="45">
        <v>2</v>
      </c>
      <c r="BP162" s="45">
        <v>2</v>
      </c>
      <c r="BQ162" s="45">
        <v>2</v>
      </c>
      <c r="BR162" s="45">
        <v>2</v>
      </c>
      <c r="BS162" s="45">
        <v>2</v>
      </c>
      <c r="BT162" s="45">
        <v>2</v>
      </c>
      <c r="BU162" s="45">
        <v>2</v>
      </c>
      <c r="BV162" s="45">
        <v>2</v>
      </c>
      <c r="BW162" s="45">
        <v>2</v>
      </c>
      <c r="BX162" s="45">
        <v>2</v>
      </c>
      <c r="BY162" s="45">
        <v>2</v>
      </c>
      <c r="BZ162" s="45">
        <v>2</v>
      </c>
      <c r="CA162" s="45">
        <v>2</v>
      </c>
      <c r="CB162" s="45">
        <v>2</v>
      </c>
      <c r="CC162" s="45">
        <v>2</v>
      </c>
      <c r="CD162" s="45">
        <v>2</v>
      </c>
      <c r="CE162" s="45">
        <v>2</v>
      </c>
      <c r="CF162" s="45">
        <v>2</v>
      </c>
      <c r="CG162" s="45">
        <v>2</v>
      </c>
      <c r="CH162" s="45">
        <v>2</v>
      </c>
      <c r="CI162" s="45">
        <v>2</v>
      </c>
      <c r="CJ162" s="45">
        <v>2</v>
      </c>
      <c r="CK162" s="45">
        <v>2</v>
      </c>
      <c r="CL162" s="45">
        <v>2</v>
      </c>
      <c r="CM162" s="45">
        <v>2</v>
      </c>
      <c r="CN162" s="45">
        <v>2</v>
      </c>
      <c r="CO162" s="45">
        <v>2</v>
      </c>
      <c r="CP162" s="45">
        <v>2</v>
      </c>
      <c r="CQ162" s="45">
        <v>2</v>
      </c>
      <c r="CR162" s="45">
        <v>2</v>
      </c>
      <c r="CS162" s="45">
        <v>2</v>
      </c>
      <c r="CT162" s="45">
        <v>2</v>
      </c>
      <c r="CU162" s="45"/>
      <c r="CV162" s="45"/>
      <c r="CW162" s="45"/>
      <c r="CX162" s="45">
        <v>2</v>
      </c>
      <c r="CY162" s="43">
        <f t="shared" si="63"/>
        <v>38</v>
      </c>
      <c r="CZ162" s="42">
        <f t="shared" si="71"/>
        <v>1</v>
      </c>
      <c r="DA162" s="43">
        <f t="shared" si="64"/>
        <v>0</v>
      </c>
      <c r="DB162" s="42">
        <f t="shared" si="72"/>
        <v>0</v>
      </c>
      <c r="DC162" s="43">
        <f t="shared" si="65"/>
        <v>0</v>
      </c>
      <c r="DD162" s="42">
        <f t="shared" si="66"/>
        <v>0</v>
      </c>
      <c r="DE162" s="43">
        <f t="shared" si="67"/>
        <v>0</v>
      </c>
      <c r="DF162" s="42">
        <f t="shared" si="68"/>
        <v>0</v>
      </c>
      <c r="DG162" s="52">
        <f t="shared" si="69"/>
        <v>2</v>
      </c>
      <c r="DH162" s="43" t="str">
        <f t="shared" si="70"/>
        <v>Đạt mục tiêu</v>
      </c>
      <c r="DI162" s="328"/>
    </row>
    <row r="163" spans="1:113" s="55" customFormat="1" ht="30.75" hidden="1" customHeight="1" x14ac:dyDescent="0.25">
      <c r="A163" s="671"/>
      <c r="B163" s="630"/>
      <c r="C163" s="752"/>
      <c r="D163" s="659"/>
      <c r="E163" s="755"/>
      <c r="F163" s="355" t="s">
        <v>243</v>
      </c>
      <c r="G163" s="752"/>
      <c r="H163" s="343" t="s">
        <v>726</v>
      </c>
      <c r="I163" s="327"/>
      <c r="J163" s="182" t="s">
        <v>66</v>
      </c>
      <c r="K163" s="329" t="s">
        <v>157</v>
      </c>
      <c r="L163" s="310" t="s">
        <v>681</v>
      </c>
      <c r="M163" s="341" t="s">
        <v>37</v>
      </c>
      <c r="N163" s="51"/>
      <c r="O163" s="50"/>
      <c r="P163" s="341"/>
      <c r="Q163" s="341"/>
      <c r="R163" s="341"/>
      <c r="S163" s="341"/>
      <c r="T163" s="341"/>
      <c r="U163" s="341" t="s">
        <v>24</v>
      </c>
      <c r="V163" s="341"/>
      <c r="W163" s="341"/>
      <c r="X163" s="341"/>
      <c r="Y163" s="341"/>
      <c r="Z163" s="341"/>
      <c r="AA163" s="47">
        <f t="shared" si="62"/>
        <v>1</v>
      </c>
      <c r="AB163" s="329"/>
      <c r="AC163" s="341"/>
      <c r="AD163" s="329"/>
      <c r="AE163" s="329"/>
      <c r="AF163" s="329"/>
      <c r="AG163" s="329"/>
      <c r="AH163" s="329"/>
      <c r="AI163" s="329"/>
      <c r="AJ163" s="329"/>
      <c r="AK163" s="329"/>
      <c r="AL163" s="329"/>
      <c r="AM163" s="329"/>
      <c r="AN163" s="329"/>
      <c r="AO163" s="329"/>
      <c r="AP163" s="341"/>
      <c r="AQ163" s="341"/>
      <c r="AR163" s="341"/>
      <c r="AS163" s="341"/>
      <c r="AT163" s="341"/>
      <c r="AU163" s="329" t="s">
        <v>56</v>
      </c>
      <c r="AV163" s="329" t="s">
        <v>56</v>
      </c>
      <c r="AW163" s="329"/>
      <c r="AX163" s="329"/>
      <c r="AY163" s="39"/>
      <c r="AZ163" s="39"/>
      <c r="BA163" s="39"/>
      <c r="BB163" s="39"/>
      <c r="BC163" s="329"/>
      <c r="BD163" s="329"/>
      <c r="BE163" s="329"/>
      <c r="BF163" s="329"/>
      <c r="BG163" s="329"/>
      <c r="BH163" s="329"/>
      <c r="BI163" s="329"/>
      <c r="BJ163" s="45">
        <v>2</v>
      </c>
      <c r="BK163" s="45">
        <v>2</v>
      </c>
      <c r="BL163" s="45">
        <v>2</v>
      </c>
      <c r="BM163" s="45">
        <v>2</v>
      </c>
      <c r="BN163" s="45">
        <v>2</v>
      </c>
      <c r="BO163" s="45">
        <v>2</v>
      </c>
      <c r="BP163" s="45">
        <v>2</v>
      </c>
      <c r="BQ163" s="45">
        <v>2</v>
      </c>
      <c r="BR163" s="45">
        <v>2</v>
      </c>
      <c r="BS163" s="45">
        <v>2</v>
      </c>
      <c r="BT163" s="45">
        <v>2</v>
      </c>
      <c r="BU163" s="45">
        <v>2</v>
      </c>
      <c r="BV163" s="45">
        <v>2</v>
      </c>
      <c r="BW163" s="45">
        <v>2</v>
      </c>
      <c r="BX163" s="45">
        <v>2</v>
      </c>
      <c r="BY163" s="45">
        <v>2</v>
      </c>
      <c r="BZ163" s="45">
        <v>2</v>
      </c>
      <c r="CA163" s="45">
        <v>2</v>
      </c>
      <c r="CB163" s="45">
        <v>2</v>
      </c>
      <c r="CC163" s="45">
        <v>2</v>
      </c>
      <c r="CD163" s="45">
        <v>2</v>
      </c>
      <c r="CE163" s="45">
        <v>2</v>
      </c>
      <c r="CF163" s="45">
        <v>2</v>
      </c>
      <c r="CG163" s="45">
        <v>2</v>
      </c>
      <c r="CH163" s="45">
        <v>2</v>
      </c>
      <c r="CI163" s="45">
        <v>2</v>
      </c>
      <c r="CJ163" s="45">
        <v>2</v>
      </c>
      <c r="CK163" s="45">
        <v>2</v>
      </c>
      <c r="CL163" s="45">
        <v>2</v>
      </c>
      <c r="CM163" s="45">
        <v>2</v>
      </c>
      <c r="CN163" s="45">
        <v>2</v>
      </c>
      <c r="CO163" s="45">
        <v>2</v>
      </c>
      <c r="CP163" s="45">
        <v>2</v>
      </c>
      <c r="CQ163" s="45">
        <v>2</v>
      </c>
      <c r="CR163" s="45">
        <v>2</v>
      </c>
      <c r="CS163" s="45">
        <v>2</v>
      </c>
      <c r="CT163" s="45">
        <v>2</v>
      </c>
      <c r="CU163" s="45"/>
      <c r="CV163" s="45"/>
      <c r="CW163" s="45"/>
      <c r="CX163" s="45">
        <v>2</v>
      </c>
      <c r="CY163" s="43">
        <f t="shared" si="63"/>
        <v>38</v>
      </c>
      <c r="CZ163" s="42">
        <f t="shared" si="71"/>
        <v>1</v>
      </c>
      <c r="DA163" s="43">
        <f t="shared" si="64"/>
        <v>0</v>
      </c>
      <c r="DB163" s="42">
        <f t="shared" si="72"/>
        <v>0</v>
      </c>
      <c r="DC163" s="43">
        <f t="shared" si="65"/>
        <v>0</v>
      </c>
      <c r="DD163" s="42">
        <f t="shared" si="66"/>
        <v>0</v>
      </c>
      <c r="DE163" s="43">
        <f t="shared" si="67"/>
        <v>0</v>
      </c>
      <c r="DF163" s="42">
        <f t="shared" si="68"/>
        <v>0</v>
      </c>
      <c r="DG163" s="52">
        <f t="shared" si="69"/>
        <v>2</v>
      </c>
      <c r="DH163" s="43" t="str">
        <f t="shared" si="70"/>
        <v>Đạt mục tiêu</v>
      </c>
      <c r="DI163" s="51"/>
    </row>
    <row r="164" spans="1:113" s="55" customFormat="1" ht="50.25" customHeight="1" x14ac:dyDescent="0.25">
      <c r="A164" s="627"/>
      <c r="B164" s="631"/>
      <c r="C164" s="751"/>
      <c r="D164" s="754"/>
      <c r="E164" s="756"/>
      <c r="F164" s="455" t="s">
        <v>243</v>
      </c>
      <c r="G164" s="752"/>
      <c r="H164" s="300" t="s">
        <v>725</v>
      </c>
      <c r="I164" s="528" t="s">
        <v>1123</v>
      </c>
      <c r="J164" s="392" t="s">
        <v>33</v>
      </c>
      <c r="K164" s="580" t="s">
        <v>157</v>
      </c>
      <c r="L164" s="405" t="s">
        <v>681</v>
      </c>
      <c r="M164" s="341" t="s">
        <v>37</v>
      </c>
      <c r="N164" s="51"/>
      <c r="O164" s="50"/>
      <c r="P164" s="341"/>
      <c r="Q164" s="341"/>
      <c r="R164" s="341"/>
      <c r="S164" s="341"/>
      <c r="T164" s="341"/>
      <c r="U164" s="341"/>
      <c r="V164" s="341"/>
      <c r="W164" s="341"/>
      <c r="X164" s="341" t="s">
        <v>24</v>
      </c>
      <c r="Y164" s="341"/>
      <c r="Z164" s="341"/>
      <c r="AA164" s="47">
        <f t="shared" si="62"/>
        <v>1</v>
      </c>
      <c r="AB164" s="329"/>
      <c r="AC164" s="341"/>
      <c r="AD164" s="329"/>
      <c r="AE164" s="329"/>
      <c r="AF164" s="329"/>
      <c r="AG164" s="329"/>
      <c r="AH164" s="329"/>
      <c r="AI164" s="329"/>
      <c r="AJ164" s="329"/>
      <c r="AK164" s="329"/>
      <c r="AL164" s="329"/>
      <c r="AM164" s="329"/>
      <c r="AN164" s="329"/>
      <c r="AO164" s="329"/>
      <c r="AP164" s="341"/>
      <c r="AQ164" s="341"/>
      <c r="AR164" s="341"/>
      <c r="AS164" s="341"/>
      <c r="AT164" s="341"/>
      <c r="AU164" s="329"/>
      <c r="AV164" s="329"/>
      <c r="AW164" s="329"/>
      <c r="AX164" s="329"/>
      <c r="AY164" s="580"/>
      <c r="AZ164" s="47" t="s">
        <v>23</v>
      </c>
      <c r="BA164" s="47" t="s">
        <v>23</v>
      </c>
      <c r="BB164" s="47"/>
      <c r="BC164" s="329"/>
      <c r="BD164" s="329"/>
      <c r="BE164" s="329"/>
      <c r="BF164" s="329"/>
      <c r="BG164" s="329"/>
      <c r="BH164" s="329"/>
      <c r="BI164" s="329"/>
      <c r="BJ164" s="45">
        <v>2</v>
      </c>
      <c r="BK164" s="45">
        <v>2</v>
      </c>
      <c r="BL164" s="45">
        <v>2</v>
      </c>
      <c r="BM164" s="45">
        <v>2</v>
      </c>
      <c r="BN164" s="45">
        <v>2</v>
      </c>
      <c r="BO164" s="45">
        <v>2</v>
      </c>
      <c r="BP164" s="45">
        <v>2</v>
      </c>
      <c r="BQ164" s="45">
        <v>2</v>
      </c>
      <c r="BR164" s="45">
        <v>2</v>
      </c>
      <c r="BS164" s="45">
        <v>2</v>
      </c>
      <c r="BT164" s="45">
        <v>2</v>
      </c>
      <c r="BU164" s="45">
        <v>2</v>
      </c>
      <c r="BV164" s="45">
        <v>2</v>
      </c>
      <c r="BW164" s="45">
        <v>2</v>
      </c>
      <c r="BX164" s="45">
        <v>2</v>
      </c>
      <c r="BY164" s="45">
        <v>2</v>
      </c>
      <c r="BZ164" s="45">
        <v>2</v>
      </c>
      <c r="CA164" s="45">
        <v>2</v>
      </c>
      <c r="CB164" s="45">
        <v>2</v>
      </c>
      <c r="CC164" s="45">
        <v>2</v>
      </c>
      <c r="CD164" s="45">
        <v>2</v>
      </c>
      <c r="CE164" s="45">
        <v>2</v>
      </c>
      <c r="CF164" s="45">
        <v>2</v>
      </c>
      <c r="CG164" s="45">
        <v>2</v>
      </c>
      <c r="CH164" s="45">
        <v>2</v>
      </c>
      <c r="CI164" s="45">
        <v>2</v>
      </c>
      <c r="CJ164" s="45">
        <v>2</v>
      </c>
      <c r="CK164" s="45">
        <v>2</v>
      </c>
      <c r="CL164" s="45">
        <v>2</v>
      </c>
      <c r="CM164" s="45">
        <v>2</v>
      </c>
      <c r="CN164" s="45">
        <v>2</v>
      </c>
      <c r="CO164" s="45">
        <v>2</v>
      </c>
      <c r="CP164" s="45">
        <v>2</v>
      </c>
      <c r="CQ164" s="45">
        <v>2</v>
      </c>
      <c r="CR164" s="45">
        <v>2</v>
      </c>
      <c r="CS164" s="45">
        <v>2</v>
      </c>
      <c r="CT164" s="45">
        <v>2</v>
      </c>
      <c r="CU164" s="45"/>
      <c r="CV164" s="45"/>
      <c r="CW164" s="45"/>
      <c r="CX164" s="45">
        <v>2</v>
      </c>
      <c r="CY164" s="43">
        <f t="shared" si="63"/>
        <v>38</v>
      </c>
      <c r="CZ164" s="42">
        <f t="shared" si="71"/>
        <v>1</v>
      </c>
      <c r="DA164" s="43">
        <f t="shared" si="64"/>
        <v>0</v>
      </c>
      <c r="DB164" s="42">
        <f t="shared" si="72"/>
        <v>0</v>
      </c>
      <c r="DC164" s="43">
        <f t="shared" si="65"/>
        <v>0</v>
      </c>
      <c r="DD164" s="42">
        <f t="shared" si="66"/>
        <v>0</v>
      </c>
      <c r="DE164" s="43">
        <f t="shared" si="67"/>
        <v>0</v>
      </c>
      <c r="DF164" s="42">
        <f t="shared" si="68"/>
        <v>0</v>
      </c>
      <c r="DG164" s="52">
        <f t="shared" si="69"/>
        <v>2</v>
      </c>
      <c r="DH164" s="43" t="str">
        <f t="shared" si="70"/>
        <v>Đạt mục tiêu</v>
      </c>
      <c r="DI164" s="328"/>
    </row>
    <row r="165" spans="1:113" ht="16.5" customHeight="1" x14ac:dyDescent="0.25">
      <c r="A165" s="646"/>
      <c r="B165" s="629"/>
      <c r="C165" s="702" t="s">
        <v>724</v>
      </c>
      <c r="D165" s="703"/>
      <c r="E165" s="704"/>
      <c r="F165" s="703"/>
      <c r="G165" s="703"/>
      <c r="H165" s="705"/>
      <c r="I165" s="528"/>
      <c r="J165" s="18" t="s">
        <v>315</v>
      </c>
      <c r="K165" s="18" t="s">
        <v>314</v>
      </c>
      <c r="L165" s="404"/>
      <c r="M165" s="289" t="s">
        <v>314</v>
      </c>
      <c r="N165" s="288" t="s">
        <v>314</v>
      </c>
      <c r="O165" s="118"/>
      <c r="P165" s="268"/>
      <c r="Q165" s="268"/>
      <c r="R165" s="268"/>
      <c r="S165" s="268"/>
      <c r="T165" s="268"/>
      <c r="U165" s="268"/>
      <c r="V165" s="268"/>
      <c r="W165" s="268"/>
      <c r="X165" s="268"/>
      <c r="Y165" s="268"/>
      <c r="Z165" s="268"/>
      <c r="AA165" s="47">
        <f t="shared" si="62"/>
        <v>0</v>
      </c>
      <c r="AB165" s="286"/>
      <c r="AC165" s="268"/>
      <c r="AD165" s="268"/>
      <c r="AE165" s="268"/>
      <c r="AF165" s="268"/>
      <c r="AG165" s="268"/>
      <c r="AH165" s="268"/>
      <c r="AI165" s="268"/>
      <c r="AJ165" s="268"/>
      <c r="AK165" s="268"/>
      <c r="AL165" s="268"/>
      <c r="AM165" s="268"/>
      <c r="AN165" s="268"/>
      <c r="AO165" s="268"/>
      <c r="AP165" s="268"/>
      <c r="AQ165" s="268"/>
      <c r="AR165" s="268"/>
      <c r="AS165" s="268"/>
      <c r="AT165" s="268"/>
      <c r="AU165" s="268"/>
      <c r="AV165" s="268"/>
      <c r="AW165" s="268"/>
      <c r="AX165" s="268"/>
      <c r="AY165" s="18" t="s">
        <v>314</v>
      </c>
      <c r="AZ165" s="18"/>
      <c r="BA165" s="320" t="s">
        <v>314</v>
      </c>
      <c r="BB165" s="469"/>
      <c r="BC165" s="268"/>
      <c r="BD165" s="268"/>
      <c r="BE165" s="268"/>
      <c r="BF165" s="268"/>
      <c r="BG165" s="268"/>
      <c r="BH165" s="268"/>
      <c r="BI165" s="268"/>
      <c r="BJ165" s="268"/>
      <c r="BK165" s="268"/>
      <c r="BL165" s="268"/>
      <c r="BM165" s="268"/>
      <c r="BN165" s="268"/>
      <c r="BO165" s="268"/>
      <c r="BP165" s="268"/>
      <c r="BQ165" s="268"/>
      <c r="BR165" s="268"/>
      <c r="BS165" s="268"/>
      <c r="BT165" s="268"/>
      <c r="BU165" s="268"/>
      <c r="BV165" s="268"/>
      <c r="BW165" s="268"/>
      <c r="BX165" s="268"/>
      <c r="BY165" s="268"/>
      <c r="BZ165" s="268"/>
      <c r="CA165" s="268"/>
      <c r="CB165" s="268"/>
      <c r="CC165" s="268"/>
      <c r="CD165" s="268"/>
      <c r="CE165" s="268"/>
      <c r="CF165" s="268"/>
      <c r="CG165" s="268"/>
      <c r="CH165" s="268"/>
      <c r="CI165" s="268"/>
      <c r="CJ165" s="268"/>
      <c r="CK165" s="268"/>
      <c r="CL165" s="268"/>
      <c r="CM165" s="268"/>
      <c r="CN165" s="268"/>
      <c r="CO165" s="268"/>
      <c r="CP165" s="268"/>
      <c r="CQ165" s="268"/>
      <c r="CR165" s="268"/>
      <c r="CS165" s="268"/>
      <c r="CT165" s="268"/>
      <c r="CU165" s="268"/>
      <c r="CV165" s="268"/>
      <c r="CW165" s="268"/>
      <c r="CX165" s="268"/>
      <c r="CY165" s="43">
        <f t="shared" si="63"/>
        <v>0</v>
      </c>
      <c r="CZ165" s="42" t="e">
        <f>CY165/COUNTA($BI165:$CX165)</f>
        <v>#DIV/0!</v>
      </c>
      <c r="DA165" s="43">
        <f>COUNTIF($BI165:$CX165,1)</f>
        <v>0</v>
      </c>
      <c r="DB165" s="42" t="e">
        <f>DA165/COUNTA($BI165:$CX165)</f>
        <v>#DIV/0!</v>
      </c>
      <c r="DC165" s="43">
        <f t="shared" si="65"/>
        <v>0</v>
      </c>
      <c r="DD165" s="42" t="e">
        <f t="shared" si="66"/>
        <v>#DIV/0!</v>
      </c>
      <c r="DE165" s="43">
        <f t="shared" si="67"/>
        <v>0</v>
      </c>
      <c r="DF165" s="42" t="e">
        <f t="shared" si="68"/>
        <v>#DIV/0!</v>
      </c>
      <c r="DG165" s="52" t="e">
        <f>(((CY165*2)+(DA165*1)+(DC165*0)))/COUNTA($BI165:$CX165)</f>
        <v>#DIV/0!</v>
      </c>
      <c r="DH165" s="43" t="e">
        <f t="shared" si="70"/>
        <v>#DIV/0!</v>
      </c>
      <c r="DI165" s="320" t="s">
        <v>314</v>
      </c>
    </row>
    <row r="166" spans="1:113" ht="15.75" customHeight="1" x14ac:dyDescent="0.25">
      <c r="A166" s="647"/>
      <c r="B166" s="630"/>
      <c r="C166" s="568" t="s">
        <v>723</v>
      </c>
      <c r="D166" s="592"/>
      <c r="E166" s="569"/>
      <c r="F166" s="592"/>
      <c r="G166" s="593"/>
      <c r="H166" s="570"/>
      <c r="I166" s="528"/>
      <c r="J166" s="18" t="s">
        <v>315</v>
      </c>
      <c r="K166" s="413" t="s">
        <v>314</v>
      </c>
      <c r="L166" s="404"/>
      <c r="M166" s="289" t="s">
        <v>314</v>
      </c>
      <c r="N166" s="288" t="s">
        <v>314</v>
      </c>
      <c r="O166" s="118"/>
      <c r="P166" s="289"/>
      <c r="Q166" s="289"/>
      <c r="R166" s="289"/>
      <c r="S166" s="289"/>
      <c r="T166" s="289"/>
      <c r="U166" s="289"/>
      <c r="V166" s="289"/>
      <c r="W166" s="289"/>
      <c r="X166" s="289"/>
      <c r="Y166" s="289"/>
      <c r="Z166" s="289"/>
      <c r="AA166" s="47">
        <f t="shared" si="62"/>
        <v>0</v>
      </c>
      <c r="AB166" s="286"/>
      <c r="AC166" s="268"/>
      <c r="AD166" s="268"/>
      <c r="AE166" s="268"/>
      <c r="AF166" s="268"/>
      <c r="AG166" s="268"/>
      <c r="AH166" s="268"/>
      <c r="AI166" s="268"/>
      <c r="AJ166" s="268"/>
      <c r="AK166" s="268"/>
      <c r="AL166" s="268"/>
      <c r="AM166" s="268"/>
      <c r="AN166" s="268"/>
      <c r="AO166" s="268"/>
      <c r="AP166" s="268"/>
      <c r="AQ166" s="268"/>
      <c r="AR166" s="268"/>
      <c r="AS166" s="268"/>
      <c r="AT166" s="268"/>
      <c r="AU166" s="268"/>
      <c r="AV166" s="268"/>
      <c r="AW166" s="268"/>
      <c r="AX166" s="268"/>
      <c r="AY166" s="18" t="s">
        <v>314</v>
      </c>
      <c r="AZ166" s="413"/>
      <c r="BA166" s="320" t="s">
        <v>314</v>
      </c>
      <c r="BB166" s="469"/>
      <c r="BC166" s="268"/>
      <c r="BD166" s="268"/>
      <c r="BE166" s="268"/>
      <c r="BF166" s="268"/>
      <c r="BG166" s="268"/>
      <c r="BH166" s="268"/>
      <c r="BI166" s="268"/>
      <c r="BJ166" s="268"/>
      <c r="BK166" s="268"/>
      <c r="BL166" s="268"/>
      <c r="BM166" s="268"/>
      <c r="BN166" s="268"/>
      <c r="BO166" s="268"/>
      <c r="BP166" s="268"/>
      <c r="BQ166" s="268"/>
      <c r="BR166" s="268"/>
      <c r="BS166" s="268"/>
      <c r="BT166" s="268"/>
      <c r="BU166" s="268"/>
      <c r="BV166" s="268"/>
      <c r="BW166" s="268"/>
      <c r="BX166" s="268"/>
      <c r="BY166" s="268"/>
      <c r="BZ166" s="268"/>
      <c r="CA166" s="268"/>
      <c r="CB166" s="268"/>
      <c r="CC166" s="268"/>
      <c r="CD166" s="268"/>
      <c r="CE166" s="268"/>
      <c r="CF166" s="268"/>
      <c r="CG166" s="268"/>
      <c r="CH166" s="268"/>
      <c r="CI166" s="268"/>
      <c r="CJ166" s="268"/>
      <c r="CK166" s="268"/>
      <c r="CL166" s="268"/>
      <c r="CM166" s="268"/>
      <c r="CN166" s="268"/>
      <c r="CO166" s="268"/>
      <c r="CP166" s="268"/>
      <c r="CQ166" s="268"/>
      <c r="CR166" s="268"/>
      <c r="CS166" s="268"/>
      <c r="CT166" s="268"/>
      <c r="CU166" s="268"/>
      <c r="CV166" s="268"/>
      <c r="CW166" s="268"/>
      <c r="CX166" s="268"/>
      <c r="CY166" s="43">
        <f t="shared" si="63"/>
        <v>0</v>
      </c>
      <c r="CZ166" s="42" t="e">
        <f>CY166/COUNTA($BI166:$CX166)</f>
        <v>#DIV/0!</v>
      </c>
      <c r="DA166" s="43">
        <f>COUNTIF($BI166:$CX166,1)</f>
        <v>0</v>
      </c>
      <c r="DB166" s="42" t="e">
        <f>DA166/COUNTA($BI166:$CX166)</f>
        <v>#DIV/0!</v>
      </c>
      <c r="DC166" s="43">
        <f t="shared" si="65"/>
        <v>0</v>
      </c>
      <c r="DD166" s="42" t="e">
        <f t="shared" si="66"/>
        <v>#DIV/0!</v>
      </c>
      <c r="DE166" s="43">
        <f t="shared" si="67"/>
        <v>0</v>
      </c>
      <c r="DF166" s="42" t="e">
        <f t="shared" si="68"/>
        <v>#DIV/0!</v>
      </c>
      <c r="DG166" s="52" t="e">
        <f>(((CY166*2)+(DA166*1)+(DC166*0)))/COUNTA($BI166:$CX166)</f>
        <v>#DIV/0!</v>
      </c>
      <c r="DH166" s="43" t="e">
        <f t="shared" si="70"/>
        <v>#DIV/0!</v>
      </c>
      <c r="DI166" s="320" t="s">
        <v>314</v>
      </c>
    </row>
    <row r="167" spans="1:113" s="38" customFormat="1" ht="108" hidden="1" customHeight="1" x14ac:dyDescent="0.25">
      <c r="A167" s="268">
        <v>75</v>
      </c>
      <c r="B167" s="268"/>
      <c r="C167" s="310" t="s">
        <v>722</v>
      </c>
      <c r="D167" s="310" t="s">
        <v>35</v>
      </c>
      <c r="E167" s="310" t="s">
        <v>721</v>
      </c>
      <c r="F167" s="310" t="s">
        <v>34</v>
      </c>
      <c r="G167" s="310" t="s">
        <v>721</v>
      </c>
      <c r="H167" s="59" t="s">
        <v>720</v>
      </c>
      <c r="I167" s="327">
        <v>1</v>
      </c>
      <c r="J167" s="329" t="s">
        <v>30</v>
      </c>
      <c r="K167" s="329" t="s">
        <v>27</v>
      </c>
      <c r="L167" s="310" t="s">
        <v>204</v>
      </c>
      <c r="M167" s="341" t="s">
        <v>182</v>
      </c>
      <c r="N167" s="51" t="s">
        <v>24</v>
      </c>
      <c r="O167" s="50"/>
      <c r="P167" s="326"/>
      <c r="Q167" s="341" t="s">
        <v>24</v>
      </c>
      <c r="R167" s="326"/>
      <c r="S167" s="326"/>
      <c r="T167" s="326"/>
      <c r="U167" s="326"/>
      <c r="V167" s="326"/>
      <c r="W167" s="326"/>
      <c r="X167" s="326"/>
      <c r="Y167" s="326"/>
      <c r="Z167" s="326"/>
      <c r="AA167" s="47">
        <f t="shared" si="62"/>
        <v>1</v>
      </c>
      <c r="AB167" s="329"/>
      <c r="AC167" s="341"/>
      <c r="AD167" s="329"/>
      <c r="AE167" s="329" t="s">
        <v>46</v>
      </c>
      <c r="AF167" s="329"/>
      <c r="AG167" s="329"/>
      <c r="AH167" s="329"/>
      <c r="AI167" s="329"/>
      <c r="AJ167" s="329"/>
      <c r="AK167" s="329"/>
      <c r="AL167" s="329"/>
      <c r="AM167" s="329"/>
      <c r="AN167" s="329"/>
      <c r="AO167" s="329"/>
      <c r="AP167" s="329"/>
      <c r="AQ167" s="329"/>
      <c r="AR167" s="329"/>
      <c r="AS167" s="329"/>
      <c r="AT167" s="329"/>
      <c r="AU167" s="329"/>
      <c r="AV167" s="329"/>
      <c r="AW167" s="329"/>
      <c r="AX167" s="329"/>
      <c r="AY167" s="39"/>
      <c r="AZ167" s="39"/>
      <c r="BA167" s="39"/>
      <c r="BB167" s="39"/>
      <c r="BC167" s="329"/>
      <c r="BD167" s="329"/>
      <c r="BE167" s="329"/>
      <c r="BF167" s="329"/>
      <c r="BG167" s="329"/>
      <c r="BH167" s="329"/>
      <c r="BI167" s="329"/>
      <c r="BJ167" s="45">
        <v>2</v>
      </c>
      <c r="BK167" s="45">
        <v>1</v>
      </c>
      <c r="BL167" s="45">
        <v>2</v>
      </c>
      <c r="BM167" s="45">
        <v>2</v>
      </c>
      <c r="BN167" s="45">
        <v>2</v>
      </c>
      <c r="BO167" s="45">
        <v>2</v>
      </c>
      <c r="BP167" s="45">
        <v>2</v>
      </c>
      <c r="BQ167" s="45">
        <v>2</v>
      </c>
      <c r="BR167" s="45">
        <v>2</v>
      </c>
      <c r="BS167" s="45">
        <v>2</v>
      </c>
      <c r="BT167" s="45">
        <v>1</v>
      </c>
      <c r="BU167" s="45">
        <v>2</v>
      </c>
      <c r="BV167" s="45">
        <v>2</v>
      </c>
      <c r="BW167" s="45">
        <v>2</v>
      </c>
      <c r="BX167" s="45">
        <v>2</v>
      </c>
      <c r="BY167" s="45">
        <v>2</v>
      </c>
      <c r="BZ167" s="45">
        <v>1</v>
      </c>
      <c r="CA167" s="45">
        <v>2</v>
      </c>
      <c r="CB167" s="45">
        <v>2</v>
      </c>
      <c r="CC167" s="45">
        <v>2</v>
      </c>
      <c r="CD167" s="45">
        <v>2</v>
      </c>
      <c r="CE167" s="45">
        <v>2</v>
      </c>
      <c r="CF167" s="45">
        <v>2</v>
      </c>
      <c r="CG167" s="45">
        <v>1</v>
      </c>
      <c r="CH167" s="45">
        <v>2</v>
      </c>
      <c r="CI167" s="45">
        <v>2</v>
      </c>
      <c r="CJ167" s="45">
        <v>1</v>
      </c>
      <c r="CK167" s="45">
        <v>2</v>
      </c>
      <c r="CL167" s="45">
        <v>2</v>
      </c>
      <c r="CM167" s="45">
        <v>2</v>
      </c>
      <c r="CN167" s="45">
        <v>1</v>
      </c>
      <c r="CO167" s="45">
        <v>1</v>
      </c>
      <c r="CP167" s="45">
        <v>2</v>
      </c>
      <c r="CQ167" s="45">
        <v>2</v>
      </c>
      <c r="CR167" s="45">
        <v>1</v>
      </c>
      <c r="CS167" s="45">
        <v>2</v>
      </c>
      <c r="CT167" s="45">
        <v>1</v>
      </c>
      <c r="CU167" s="45">
        <v>2</v>
      </c>
      <c r="CV167" s="45">
        <v>1</v>
      </c>
      <c r="CW167" s="45">
        <v>2</v>
      </c>
      <c r="CX167" s="45">
        <v>2</v>
      </c>
      <c r="CY167" s="43">
        <f t="shared" si="63"/>
        <v>31</v>
      </c>
      <c r="CZ167" s="42">
        <f>CY167/COUNTA($BJ167:$CX167)</f>
        <v>0.75609756097560976</v>
      </c>
      <c r="DA167" s="43">
        <f>COUNTIF($BJ167:$CX167,1)</f>
        <v>10</v>
      </c>
      <c r="DB167" s="42">
        <f>DA167/COUNTA($BJ167:$CX167)</f>
        <v>0.24390243902439024</v>
      </c>
      <c r="DC167" s="43">
        <f t="shared" si="65"/>
        <v>0</v>
      </c>
      <c r="DD167" s="42">
        <f t="shared" si="66"/>
        <v>0</v>
      </c>
      <c r="DE167" s="43">
        <f t="shared" si="67"/>
        <v>0</v>
      </c>
      <c r="DF167" s="42">
        <f t="shared" si="68"/>
        <v>0</v>
      </c>
      <c r="DG167" s="52">
        <f>(((CY167*2)+(DA167*1)+(DC167*0)))/COUNTA($BJ167:$CX167)</f>
        <v>1.7560975609756098</v>
      </c>
      <c r="DH167" s="43" t="str">
        <f t="shared" si="70"/>
        <v>Đạt mục tiêu</v>
      </c>
      <c r="DI167" s="39"/>
    </row>
    <row r="168" spans="1:113" s="38" customFormat="1" ht="125.25" hidden="1" customHeight="1" x14ac:dyDescent="0.25">
      <c r="A168" s="268">
        <v>76</v>
      </c>
      <c r="B168" s="268"/>
      <c r="C168" s="310" t="s">
        <v>719</v>
      </c>
      <c r="D168" s="310" t="s">
        <v>54</v>
      </c>
      <c r="E168" s="310" t="s">
        <v>718</v>
      </c>
      <c r="F168" s="310" t="s">
        <v>54</v>
      </c>
      <c r="G168" s="310" t="s">
        <v>718</v>
      </c>
      <c r="H168" s="329" t="s">
        <v>718</v>
      </c>
      <c r="I168" s="327"/>
      <c r="J168" s="329" t="s">
        <v>30</v>
      </c>
      <c r="K168" s="329" t="s">
        <v>27</v>
      </c>
      <c r="L168" s="310" t="s">
        <v>204</v>
      </c>
      <c r="M168" s="341" t="s">
        <v>37</v>
      </c>
      <c r="N168" s="51" t="s">
        <v>24</v>
      </c>
      <c r="O168" s="50"/>
      <c r="P168" s="341"/>
      <c r="Q168" s="341" t="s">
        <v>24</v>
      </c>
      <c r="R168" s="341"/>
      <c r="S168" s="341"/>
      <c r="T168" s="341"/>
      <c r="U168" s="341"/>
      <c r="V168" s="341"/>
      <c r="W168" s="341"/>
      <c r="X168" s="341"/>
      <c r="Y168" s="341"/>
      <c r="Z168" s="341"/>
      <c r="AA168" s="47">
        <f t="shared" si="62"/>
        <v>1</v>
      </c>
      <c r="AB168" s="329"/>
      <c r="AC168" s="341"/>
      <c r="AD168" s="329"/>
      <c r="AE168" s="329"/>
      <c r="AF168" s="329" t="s">
        <v>40</v>
      </c>
      <c r="AG168" s="329"/>
      <c r="AH168" s="329"/>
      <c r="AI168" s="329"/>
      <c r="AJ168" s="329"/>
      <c r="AK168" s="329"/>
      <c r="AL168" s="329"/>
      <c r="AM168" s="329"/>
      <c r="AN168" s="329"/>
      <c r="AO168" s="329"/>
      <c r="AP168" s="329"/>
      <c r="AQ168" s="329"/>
      <c r="AR168" s="329"/>
      <c r="AS168" s="329"/>
      <c r="AT168" s="329"/>
      <c r="AU168" s="329"/>
      <c r="AV168" s="329"/>
      <c r="AW168" s="329"/>
      <c r="AX168" s="329"/>
      <c r="AY168" s="39"/>
      <c r="AZ168" s="39"/>
      <c r="BA168" s="39"/>
      <c r="BB168" s="39"/>
      <c r="BC168" s="329"/>
      <c r="BD168" s="329"/>
      <c r="BE168" s="329"/>
      <c r="BF168" s="329"/>
      <c r="BG168" s="329"/>
      <c r="BH168" s="329"/>
      <c r="BI168" s="329"/>
      <c r="BJ168" s="45">
        <v>2</v>
      </c>
      <c r="BK168" s="45">
        <v>1</v>
      </c>
      <c r="BL168" s="45">
        <v>2</v>
      </c>
      <c r="BM168" s="45">
        <v>2</v>
      </c>
      <c r="BN168" s="45">
        <v>2</v>
      </c>
      <c r="BO168" s="45">
        <v>2</v>
      </c>
      <c r="BP168" s="45">
        <v>2</v>
      </c>
      <c r="BQ168" s="45">
        <v>2</v>
      </c>
      <c r="BR168" s="45">
        <v>2</v>
      </c>
      <c r="BS168" s="45">
        <v>2</v>
      </c>
      <c r="BT168" s="45">
        <v>1</v>
      </c>
      <c r="BU168" s="45">
        <v>2</v>
      </c>
      <c r="BV168" s="45">
        <v>2</v>
      </c>
      <c r="BW168" s="45">
        <v>2</v>
      </c>
      <c r="BX168" s="45">
        <v>2</v>
      </c>
      <c r="BY168" s="45">
        <v>2</v>
      </c>
      <c r="BZ168" s="45">
        <v>1</v>
      </c>
      <c r="CA168" s="45">
        <v>2</v>
      </c>
      <c r="CB168" s="45">
        <v>2</v>
      </c>
      <c r="CC168" s="45">
        <v>2</v>
      </c>
      <c r="CD168" s="45">
        <v>2</v>
      </c>
      <c r="CE168" s="45">
        <v>2</v>
      </c>
      <c r="CF168" s="45">
        <v>2</v>
      </c>
      <c r="CG168" s="45">
        <v>2</v>
      </c>
      <c r="CH168" s="45">
        <v>2</v>
      </c>
      <c r="CI168" s="45">
        <v>2</v>
      </c>
      <c r="CJ168" s="45">
        <v>2</v>
      </c>
      <c r="CK168" s="45">
        <v>2</v>
      </c>
      <c r="CL168" s="45">
        <v>2</v>
      </c>
      <c r="CM168" s="45">
        <v>2</v>
      </c>
      <c r="CN168" s="45">
        <v>1</v>
      </c>
      <c r="CO168" s="45">
        <v>2</v>
      </c>
      <c r="CP168" s="45">
        <v>2</v>
      </c>
      <c r="CQ168" s="45">
        <v>2</v>
      </c>
      <c r="CR168" s="45">
        <v>1</v>
      </c>
      <c r="CS168" s="45">
        <v>1</v>
      </c>
      <c r="CT168" s="45">
        <v>2</v>
      </c>
      <c r="CU168" s="45">
        <v>1</v>
      </c>
      <c r="CV168" s="45">
        <v>2</v>
      </c>
      <c r="CW168" s="45">
        <v>2</v>
      </c>
      <c r="CX168" s="45">
        <v>1</v>
      </c>
      <c r="CY168" s="43">
        <f t="shared" si="63"/>
        <v>33</v>
      </c>
      <c r="CZ168" s="42">
        <f>CY168/COUNTA($BJ168:$CX168)</f>
        <v>0.80487804878048785</v>
      </c>
      <c r="DA168" s="43">
        <f>COUNTIF($BJ168:$CX168,1)</f>
        <v>8</v>
      </c>
      <c r="DB168" s="42">
        <f>DA168/COUNTA($BJ168:$CX168)</f>
        <v>0.1951219512195122</v>
      </c>
      <c r="DC168" s="43">
        <f t="shared" si="65"/>
        <v>0</v>
      </c>
      <c r="DD168" s="42">
        <f t="shared" si="66"/>
        <v>0</v>
      </c>
      <c r="DE168" s="43">
        <f t="shared" si="67"/>
        <v>0</v>
      </c>
      <c r="DF168" s="42">
        <f t="shared" si="68"/>
        <v>0</v>
      </c>
      <c r="DG168" s="52">
        <f>(((CY168*2)+(DA168*1)+(DC168*0)))/COUNTA($BJ168:$CX168)</f>
        <v>1.8048780487804879</v>
      </c>
      <c r="DH168" s="43" t="str">
        <f t="shared" si="70"/>
        <v>Đạt mục tiêu</v>
      </c>
      <c r="DI168" s="39"/>
    </row>
    <row r="169" spans="1:113" s="38" customFormat="1" ht="124.5" hidden="1" customHeight="1" x14ac:dyDescent="0.25">
      <c r="A169" s="268">
        <v>77</v>
      </c>
      <c r="B169" s="628"/>
      <c r="C169" s="310" t="s">
        <v>717</v>
      </c>
      <c r="D169" s="310" t="s">
        <v>34</v>
      </c>
      <c r="E169" s="310" t="s">
        <v>716</v>
      </c>
      <c r="F169" s="310" t="s">
        <v>34</v>
      </c>
      <c r="G169" s="310" t="s">
        <v>715</v>
      </c>
      <c r="H169" s="310" t="s">
        <v>714</v>
      </c>
      <c r="I169" s="327"/>
      <c r="J169" s="329" t="s">
        <v>115</v>
      </c>
      <c r="K169" s="329" t="s">
        <v>27</v>
      </c>
      <c r="L169" s="310" t="s">
        <v>204</v>
      </c>
      <c r="M169" s="341" t="s">
        <v>182</v>
      </c>
      <c r="N169" s="51" t="s">
        <v>24</v>
      </c>
      <c r="O169" s="50"/>
      <c r="P169" s="341" t="s">
        <v>24</v>
      </c>
      <c r="Q169" s="326"/>
      <c r="R169" s="326"/>
      <c r="S169" s="326"/>
      <c r="T169" s="326"/>
      <c r="U169" s="326"/>
      <c r="V169" s="326"/>
      <c r="W169" s="326"/>
      <c r="X169" s="326"/>
      <c r="Y169" s="326"/>
      <c r="Z169" s="326"/>
      <c r="AA169" s="47">
        <f t="shared" si="62"/>
        <v>1</v>
      </c>
      <c r="AB169" s="329" t="s">
        <v>23</v>
      </c>
      <c r="AC169" s="341" t="s">
        <v>23</v>
      </c>
      <c r="AD169" s="329" t="s">
        <v>23</v>
      </c>
      <c r="AE169" s="329"/>
      <c r="AF169" s="329"/>
      <c r="AG169" s="329"/>
      <c r="AH169" s="329"/>
      <c r="AI169" s="329"/>
      <c r="AJ169" s="329"/>
      <c r="AK169" s="329"/>
      <c r="AL169" s="329"/>
      <c r="AM169" s="329"/>
      <c r="AN169" s="329"/>
      <c r="AO169" s="329"/>
      <c r="AP169" s="329"/>
      <c r="AQ169" s="329"/>
      <c r="AR169" s="329"/>
      <c r="AS169" s="329"/>
      <c r="AT169" s="329"/>
      <c r="AU169" s="329"/>
      <c r="AV169" s="329"/>
      <c r="AW169" s="329"/>
      <c r="AX169" s="329"/>
      <c r="AY169" s="39"/>
      <c r="AZ169" s="39"/>
      <c r="BA169" s="39"/>
      <c r="BB169" s="39"/>
      <c r="BC169" s="329"/>
      <c r="BD169" s="329"/>
      <c r="BE169" s="329"/>
      <c r="BF169" s="329"/>
      <c r="BG169" s="329"/>
      <c r="BH169" s="329"/>
      <c r="BI169" s="329"/>
      <c r="BJ169" s="74">
        <v>2</v>
      </c>
      <c r="BK169" s="45">
        <v>1</v>
      </c>
      <c r="BL169" s="74">
        <v>2</v>
      </c>
      <c r="BM169" s="74">
        <v>2</v>
      </c>
      <c r="BN169" s="74">
        <v>2</v>
      </c>
      <c r="BO169" s="74">
        <v>2</v>
      </c>
      <c r="BP169" s="74">
        <v>2</v>
      </c>
      <c r="BQ169" s="74">
        <v>2</v>
      </c>
      <c r="BR169" s="74">
        <v>2</v>
      </c>
      <c r="BS169" s="74">
        <v>2</v>
      </c>
      <c r="BT169" s="45">
        <v>1</v>
      </c>
      <c r="BU169" s="74">
        <v>2</v>
      </c>
      <c r="BV169" s="74">
        <v>2</v>
      </c>
      <c r="BW169" s="74">
        <v>2</v>
      </c>
      <c r="BX169" s="74">
        <v>2</v>
      </c>
      <c r="BY169" s="74">
        <v>2</v>
      </c>
      <c r="BZ169" s="45">
        <v>1</v>
      </c>
      <c r="CA169" s="74">
        <v>2</v>
      </c>
      <c r="CB169" s="74">
        <v>2</v>
      </c>
      <c r="CC169" s="74">
        <v>2</v>
      </c>
      <c r="CD169" s="74">
        <v>2</v>
      </c>
      <c r="CE169" s="74">
        <v>2</v>
      </c>
      <c r="CF169" s="74">
        <v>2</v>
      </c>
      <c r="CG169" s="74">
        <v>2</v>
      </c>
      <c r="CH169" s="74">
        <v>2</v>
      </c>
      <c r="CI169" s="74">
        <v>2</v>
      </c>
      <c r="CJ169" s="74">
        <v>2</v>
      </c>
      <c r="CK169" s="74">
        <v>2</v>
      </c>
      <c r="CL169" s="74">
        <v>2</v>
      </c>
      <c r="CM169" s="74">
        <v>2</v>
      </c>
      <c r="CN169" s="45">
        <v>1</v>
      </c>
      <c r="CO169" s="74">
        <v>2</v>
      </c>
      <c r="CP169" s="74">
        <v>2</v>
      </c>
      <c r="CQ169" s="74">
        <v>2</v>
      </c>
      <c r="CR169" s="74">
        <v>2</v>
      </c>
      <c r="CS169" s="74">
        <v>2</v>
      </c>
      <c r="CT169" s="74">
        <v>2</v>
      </c>
      <c r="CU169" s="45">
        <v>2</v>
      </c>
      <c r="CV169" s="45">
        <v>2</v>
      </c>
      <c r="CW169" s="45">
        <v>2</v>
      </c>
      <c r="CX169" s="74">
        <v>2</v>
      </c>
      <c r="CY169" s="43">
        <f t="shared" si="63"/>
        <v>37</v>
      </c>
      <c r="CZ169" s="42">
        <f>CY169/COUNTA($BI169:$CX169)</f>
        <v>0.90243902439024393</v>
      </c>
      <c r="DA169" s="43">
        <f>COUNTIF($BI169:$CX169,1)</f>
        <v>4</v>
      </c>
      <c r="DB169" s="42">
        <f>DA169/COUNTA($BI169:$CX169)</f>
        <v>9.7560975609756101E-2</v>
      </c>
      <c r="DC169" s="43">
        <f t="shared" si="65"/>
        <v>0</v>
      </c>
      <c r="DD169" s="42">
        <f t="shared" si="66"/>
        <v>0</v>
      </c>
      <c r="DE169" s="43">
        <f t="shared" si="67"/>
        <v>0</v>
      </c>
      <c r="DF169" s="42">
        <f t="shared" si="68"/>
        <v>0</v>
      </c>
      <c r="DG169" s="52">
        <f>(((CY169*2)+(DA169*1)+(DC169*0)))/COUNTA($BI169:$CX169)</f>
        <v>1.9024390243902438</v>
      </c>
      <c r="DH169" s="43" t="str">
        <f t="shared" si="70"/>
        <v>Đạt mục tiêu</v>
      </c>
      <c r="DI169" s="39"/>
    </row>
    <row r="170" spans="1:113" s="38" customFormat="1" ht="131.25" hidden="1" customHeight="1" x14ac:dyDescent="0.25">
      <c r="A170" s="268">
        <v>78</v>
      </c>
      <c r="B170" s="628"/>
      <c r="C170" s="310" t="s">
        <v>713</v>
      </c>
      <c r="D170" s="310" t="s">
        <v>34</v>
      </c>
      <c r="E170" s="310" t="s">
        <v>712</v>
      </c>
      <c r="F170" s="310" t="s">
        <v>34</v>
      </c>
      <c r="G170" s="310" t="s">
        <v>712</v>
      </c>
      <c r="H170" s="310" t="s">
        <v>711</v>
      </c>
      <c r="I170" s="327"/>
      <c r="J170" s="329" t="s">
        <v>115</v>
      </c>
      <c r="K170" s="329" t="s">
        <v>27</v>
      </c>
      <c r="L170" s="310" t="s">
        <v>204</v>
      </c>
      <c r="M170" s="341" t="s">
        <v>25</v>
      </c>
      <c r="N170" s="51" t="s">
        <v>24</v>
      </c>
      <c r="O170" s="50"/>
      <c r="P170" s="341" t="s">
        <v>24</v>
      </c>
      <c r="Q170" s="341"/>
      <c r="R170" s="341"/>
      <c r="S170" s="341"/>
      <c r="T170" s="341"/>
      <c r="U170" s="341"/>
      <c r="V170" s="341"/>
      <c r="W170" s="341"/>
      <c r="X170" s="341"/>
      <c r="Y170" s="341"/>
      <c r="Z170" s="341"/>
      <c r="AA170" s="47">
        <f t="shared" si="62"/>
        <v>1</v>
      </c>
      <c r="AB170" s="329" t="s">
        <v>32</v>
      </c>
      <c r="AC170" s="341" t="s">
        <v>32</v>
      </c>
      <c r="AD170" s="329"/>
      <c r="AE170" s="329"/>
      <c r="AF170" s="329"/>
      <c r="AG170" s="329"/>
      <c r="AH170" s="329"/>
      <c r="AI170" s="329"/>
      <c r="AJ170" s="329"/>
      <c r="AK170" s="329"/>
      <c r="AL170" s="329"/>
      <c r="AM170" s="329"/>
      <c r="AN170" s="329"/>
      <c r="AO170" s="329"/>
      <c r="AP170" s="329"/>
      <c r="AQ170" s="329"/>
      <c r="AR170" s="329"/>
      <c r="AS170" s="329"/>
      <c r="AT170" s="329"/>
      <c r="AU170" s="329"/>
      <c r="AV170" s="329"/>
      <c r="AW170" s="329"/>
      <c r="AX170" s="329"/>
      <c r="AY170" s="39"/>
      <c r="AZ170" s="39"/>
      <c r="BA170" s="39"/>
      <c r="BB170" s="39"/>
      <c r="BC170" s="329"/>
      <c r="BD170" s="329"/>
      <c r="BE170" s="329"/>
      <c r="BF170" s="329"/>
      <c r="BG170" s="329"/>
      <c r="BH170" s="329"/>
      <c r="BI170" s="329"/>
      <c r="BJ170" s="74">
        <v>1</v>
      </c>
      <c r="BK170" s="45">
        <v>1</v>
      </c>
      <c r="BL170" s="74">
        <v>2</v>
      </c>
      <c r="BM170" s="74">
        <v>2</v>
      </c>
      <c r="BN170" s="74">
        <v>1</v>
      </c>
      <c r="BO170" s="74">
        <v>2</v>
      </c>
      <c r="BP170" s="74">
        <v>2</v>
      </c>
      <c r="BQ170" s="74">
        <v>2</v>
      </c>
      <c r="BR170" s="74">
        <v>2</v>
      </c>
      <c r="BS170" s="74">
        <v>2</v>
      </c>
      <c r="BT170" s="45">
        <v>1</v>
      </c>
      <c r="BU170" s="74">
        <v>1</v>
      </c>
      <c r="BV170" s="74">
        <v>2</v>
      </c>
      <c r="BW170" s="74">
        <v>2</v>
      </c>
      <c r="BX170" s="74">
        <v>2</v>
      </c>
      <c r="BY170" s="74">
        <v>2</v>
      </c>
      <c r="BZ170" s="45">
        <v>1</v>
      </c>
      <c r="CA170" s="74">
        <v>2</v>
      </c>
      <c r="CB170" s="74">
        <v>2</v>
      </c>
      <c r="CC170" s="74">
        <v>2</v>
      </c>
      <c r="CD170" s="74">
        <v>2</v>
      </c>
      <c r="CE170" s="74">
        <v>2</v>
      </c>
      <c r="CF170" s="74">
        <v>1</v>
      </c>
      <c r="CG170" s="74">
        <v>2</v>
      </c>
      <c r="CH170" s="74">
        <v>2</v>
      </c>
      <c r="CI170" s="74">
        <v>2</v>
      </c>
      <c r="CJ170" s="74">
        <v>1</v>
      </c>
      <c r="CK170" s="74">
        <v>2</v>
      </c>
      <c r="CL170" s="74">
        <v>2</v>
      </c>
      <c r="CM170" s="74">
        <v>2</v>
      </c>
      <c r="CN170" s="45">
        <v>1</v>
      </c>
      <c r="CO170" s="74">
        <v>2</v>
      </c>
      <c r="CP170" s="74">
        <v>2</v>
      </c>
      <c r="CQ170" s="74">
        <v>2</v>
      </c>
      <c r="CR170" s="74">
        <v>2</v>
      </c>
      <c r="CS170" s="74">
        <v>2</v>
      </c>
      <c r="CT170" s="74">
        <v>2</v>
      </c>
      <c r="CU170" s="45">
        <v>2</v>
      </c>
      <c r="CV170" s="45">
        <v>2</v>
      </c>
      <c r="CW170" s="45">
        <v>2</v>
      </c>
      <c r="CX170" s="74">
        <v>2</v>
      </c>
      <c r="CY170" s="43">
        <f t="shared" si="63"/>
        <v>32</v>
      </c>
      <c r="CZ170" s="42">
        <f>CY170/COUNTA($BI170:$CX170)</f>
        <v>0.78048780487804881</v>
      </c>
      <c r="DA170" s="43">
        <f>COUNTIF($BI170:$CX170,1)</f>
        <v>9</v>
      </c>
      <c r="DB170" s="42">
        <f>DA170/COUNTA($BI170:$CX170)</f>
        <v>0.21951219512195122</v>
      </c>
      <c r="DC170" s="43">
        <f t="shared" si="65"/>
        <v>0</v>
      </c>
      <c r="DD170" s="42">
        <f t="shared" si="66"/>
        <v>0</v>
      </c>
      <c r="DE170" s="43">
        <f t="shared" si="67"/>
        <v>0</v>
      </c>
      <c r="DF170" s="42">
        <f t="shared" si="68"/>
        <v>0</v>
      </c>
      <c r="DG170" s="52">
        <f>(((CY170*2)+(DA170*1)+(DC170*0)))/COUNTA($BI170:$CX170)</f>
        <v>1.7804878048780488</v>
      </c>
      <c r="DH170" s="43" t="str">
        <f t="shared" si="70"/>
        <v>Đạt mục tiêu</v>
      </c>
      <c r="DI170" s="39"/>
    </row>
    <row r="171" spans="1:113" s="38" customFormat="1" ht="45.75" hidden="1" customHeight="1" x14ac:dyDescent="0.25">
      <c r="A171" s="628">
        <v>79</v>
      </c>
      <c r="B171" s="629"/>
      <c r="C171" s="623" t="s">
        <v>710</v>
      </c>
      <c r="D171" s="623" t="s">
        <v>34</v>
      </c>
      <c r="E171" s="623" t="s">
        <v>709</v>
      </c>
      <c r="F171" s="623" t="s">
        <v>34</v>
      </c>
      <c r="G171" s="665" t="s">
        <v>709</v>
      </c>
      <c r="H171" s="310" t="s">
        <v>708</v>
      </c>
      <c r="I171" s="327"/>
      <c r="J171" s="329" t="s">
        <v>115</v>
      </c>
      <c r="K171" s="329" t="s">
        <v>27</v>
      </c>
      <c r="L171" s="310" t="s">
        <v>204</v>
      </c>
      <c r="M171" s="341" t="s">
        <v>25</v>
      </c>
      <c r="N171" s="51" t="s">
        <v>24</v>
      </c>
      <c r="O171" s="50"/>
      <c r="P171" s="341" t="s">
        <v>24</v>
      </c>
      <c r="Q171" s="341"/>
      <c r="R171" s="341"/>
      <c r="S171" s="341"/>
      <c r="T171" s="341"/>
      <c r="U171" s="341"/>
      <c r="V171" s="341"/>
      <c r="W171" s="341"/>
      <c r="X171" s="341"/>
      <c r="Y171" s="341"/>
      <c r="Z171" s="341"/>
      <c r="AA171" s="47">
        <f t="shared" si="62"/>
        <v>1</v>
      </c>
      <c r="AB171" s="329"/>
      <c r="AC171" s="341"/>
      <c r="AD171" s="329" t="s">
        <v>40</v>
      </c>
      <c r="AE171" s="329"/>
      <c r="AF171" s="329"/>
      <c r="AG171" s="329"/>
      <c r="AH171" s="329"/>
      <c r="AI171" s="329"/>
      <c r="AJ171" s="329"/>
      <c r="AK171" s="329"/>
      <c r="AL171" s="329"/>
      <c r="AM171" s="329"/>
      <c r="AN171" s="329"/>
      <c r="AO171" s="329"/>
      <c r="AP171" s="329"/>
      <c r="AQ171" s="329"/>
      <c r="AR171" s="329"/>
      <c r="AS171" s="329"/>
      <c r="AT171" s="329"/>
      <c r="AU171" s="329"/>
      <c r="AV171" s="329"/>
      <c r="AW171" s="329"/>
      <c r="AX171" s="329"/>
      <c r="AY171" s="39"/>
      <c r="AZ171" s="39"/>
      <c r="BA171" s="39"/>
      <c r="BB171" s="39"/>
      <c r="BC171" s="329"/>
      <c r="BD171" s="329"/>
      <c r="BE171" s="329"/>
      <c r="BF171" s="329"/>
      <c r="BG171" s="329"/>
      <c r="BH171" s="329"/>
      <c r="BI171" s="329"/>
      <c r="BJ171" s="74">
        <v>2</v>
      </c>
      <c r="BK171" s="45">
        <v>1</v>
      </c>
      <c r="BL171" s="74">
        <v>2</v>
      </c>
      <c r="BM171" s="74">
        <v>2</v>
      </c>
      <c r="BN171" s="74">
        <v>2</v>
      </c>
      <c r="BO171" s="74">
        <v>2</v>
      </c>
      <c r="BP171" s="74">
        <v>2</v>
      </c>
      <c r="BQ171" s="74">
        <v>2</v>
      </c>
      <c r="BR171" s="74">
        <v>2</v>
      </c>
      <c r="BS171" s="74">
        <v>2</v>
      </c>
      <c r="BT171" s="45">
        <v>1</v>
      </c>
      <c r="BU171" s="74">
        <v>1</v>
      </c>
      <c r="BV171" s="74">
        <v>2</v>
      </c>
      <c r="BW171" s="74">
        <v>2</v>
      </c>
      <c r="BX171" s="74">
        <v>2</v>
      </c>
      <c r="BY171" s="74">
        <v>2</v>
      </c>
      <c r="BZ171" s="45">
        <v>1</v>
      </c>
      <c r="CA171" s="74">
        <v>1</v>
      </c>
      <c r="CB171" s="74">
        <v>2</v>
      </c>
      <c r="CC171" s="74">
        <v>2</v>
      </c>
      <c r="CD171" s="74">
        <v>2</v>
      </c>
      <c r="CE171" s="74">
        <v>2</v>
      </c>
      <c r="CF171" s="74">
        <v>2</v>
      </c>
      <c r="CG171" s="74">
        <v>2</v>
      </c>
      <c r="CH171" s="74">
        <v>2</v>
      </c>
      <c r="CI171" s="74">
        <v>2</v>
      </c>
      <c r="CJ171" s="74">
        <v>2</v>
      </c>
      <c r="CK171" s="74">
        <v>1</v>
      </c>
      <c r="CL171" s="74">
        <v>2</v>
      </c>
      <c r="CM171" s="74">
        <v>2</v>
      </c>
      <c r="CN171" s="45">
        <v>1</v>
      </c>
      <c r="CO171" s="74">
        <v>2</v>
      </c>
      <c r="CP171" s="74">
        <v>2</v>
      </c>
      <c r="CQ171" s="74">
        <v>1</v>
      </c>
      <c r="CR171" s="74">
        <v>2</v>
      </c>
      <c r="CS171" s="74">
        <v>2</v>
      </c>
      <c r="CT171" s="74">
        <v>2</v>
      </c>
      <c r="CU171" s="45">
        <v>1</v>
      </c>
      <c r="CV171" s="45">
        <v>2</v>
      </c>
      <c r="CW171" s="45">
        <v>2</v>
      </c>
      <c r="CX171" s="74">
        <v>2</v>
      </c>
      <c r="CY171" s="43">
        <f t="shared" si="63"/>
        <v>32</v>
      </c>
      <c r="CZ171" s="42">
        <f>CY171/COUNTA($BI171:$CX171)</f>
        <v>0.78048780487804881</v>
      </c>
      <c r="DA171" s="43">
        <f>COUNTIF($BI171:$CX171,1)</f>
        <v>9</v>
      </c>
      <c r="DB171" s="42">
        <f>DA171/COUNTA($BI171:$CX171)</f>
        <v>0.21951219512195122</v>
      </c>
      <c r="DC171" s="43">
        <f t="shared" si="65"/>
        <v>0</v>
      </c>
      <c r="DD171" s="42">
        <f t="shared" si="66"/>
        <v>0</v>
      </c>
      <c r="DE171" s="43">
        <f t="shared" si="67"/>
        <v>0</v>
      </c>
      <c r="DF171" s="42">
        <f t="shared" si="68"/>
        <v>0</v>
      </c>
      <c r="DG171" s="52">
        <f>(((CY171*2)+(DA171*1)+(DC171*0)))/COUNTA($BI171:$CX171)</f>
        <v>1.7804878048780488</v>
      </c>
      <c r="DH171" s="43" t="str">
        <f t="shared" si="70"/>
        <v>Đạt mục tiêu</v>
      </c>
      <c r="DI171" s="39"/>
    </row>
    <row r="172" spans="1:113" s="38" customFormat="1" ht="45.75" hidden="1" customHeight="1" x14ac:dyDescent="0.25">
      <c r="A172" s="628"/>
      <c r="B172" s="631"/>
      <c r="C172" s="665"/>
      <c r="D172" s="665"/>
      <c r="E172" s="665"/>
      <c r="F172" s="623"/>
      <c r="G172" s="665"/>
      <c r="H172" s="326" t="s">
        <v>707</v>
      </c>
      <c r="I172" s="327">
        <v>1</v>
      </c>
      <c r="J172" s="329" t="s">
        <v>28</v>
      </c>
      <c r="K172" s="329" t="s">
        <v>27</v>
      </c>
      <c r="L172" s="310" t="s">
        <v>204</v>
      </c>
      <c r="M172" s="341" t="s">
        <v>25</v>
      </c>
      <c r="N172" s="51" t="s">
        <v>24</v>
      </c>
      <c r="O172" s="50">
        <v>1</v>
      </c>
      <c r="P172" s="329"/>
      <c r="Q172" s="329"/>
      <c r="R172" s="329" t="s">
        <v>24</v>
      </c>
      <c r="S172" s="341"/>
      <c r="T172" s="341"/>
      <c r="U172" s="341"/>
      <c r="V172" s="341"/>
      <c r="W172" s="341"/>
      <c r="X172" s="329"/>
      <c r="Y172" s="329"/>
      <c r="Z172" s="329"/>
      <c r="AA172" s="47">
        <f t="shared" si="62"/>
        <v>1</v>
      </c>
      <c r="AB172" s="329"/>
      <c r="AC172" s="341"/>
      <c r="AD172" s="329"/>
      <c r="AE172" s="329"/>
      <c r="AF172" s="329"/>
      <c r="AG172" s="329"/>
      <c r="AH172" s="329"/>
      <c r="AI172" s="329" t="s">
        <v>46</v>
      </c>
      <c r="AJ172" s="329"/>
      <c r="AK172" s="329"/>
      <c r="AL172" s="329"/>
      <c r="AM172" s="329"/>
      <c r="AN172" s="329"/>
      <c r="AO172" s="329"/>
      <c r="AP172" s="329"/>
      <c r="AQ172" s="329"/>
      <c r="AR172" s="329"/>
      <c r="AS172" s="329"/>
      <c r="AT172" s="329"/>
      <c r="AU172" s="329"/>
      <c r="AV172" s="329"/>
      <c r="AW172" s="329"/>
      <c r="AX172" s="329"/>
      <c r="AY172" s="39"/>
      <c r="AZ172" s="39"/>
      <c r="BA172" s="39"/>
      <c r="BB172" s="39"/>
      <c r="BC172" s="329"/>
      <c r="BD172" s="329"/>
      <c r="BE172" s="329"/>
      <c r="BF172" s="329"/>
      <c r="BG172" s="329"/>
      <c r="BH172" s="329"/>
      <c r="BI172" s="329"/>
      <c r="BJ172" s="74">
        <v>2</v>
      </c>
      <c r="BK172" s="45">
        <v>1</v>
      </c>
      <c r="BL172" s="74">
        <v>2</v>
      </c>
      <c r="BM172" s="74">
        <v>2</v>
      </c>
      <c r="BN172" s="45">
        <v>1</v>
      </c>
      <c r="BO172" s="74">
        <v>2</v>
      </c>
      <c r="BP172" s="74">
        <v>2</v>
      </c>
      <c r="BQ172" s="74">
        <v>2</v>
      </c>
      <c r="BR172" s="74">
        <v>2</v>
      </c>
      <c r="BS172" s="74">
        <v>2</v>
      </c>
      <c r="BT172" s="45">
        <v>1</v>
      </c>
      <c r="BU172" s="74">
        <v>2</v>
      </c>
      <c r="BV172" s="74">
        <v>2</v>
      </c>
      <c r="BW172" s="74">
        <v>2</v>
      </c>
      <c r="BX172" s="74">
        <v>2</v>
      </c>
      <c r="BY172" s="74">
        <v>2</v>
      </c>
      <c r="BZ172" s="45">
        <v>1</v>
      </c>
      <c r="CA172" s="74">
        <v>2</v>
      </c>
      <c r="CB172" s="74">
        <v>2</v>
      </c>
      <c r="CC172" s="74">
        <v>2</v>
      </c>
      <c r="CD172" s="74">
        <v>2</v>
      </c>
      <c r="CE172" s="74">
        <v>2</v>
      </c>
      <c r="CF172" s="74">
        <v>2</v>
      </c>
      <c r="CG172" s="74">
        <v>2</v>
      </c>
      <c r="CH172" s="74">
        <v>2</v>
      </c>
      <c r="CI172" s="74">
        <v>2</v>
      </c>
      <c r="CJ172" s="74">
        <v>2</v>
      </c>
      <c r="CK172" s="74">
        <v>2</v>
      </c>
      <c r="CL172" s="74">
        <v>2</v>
      </c>
      <c r="CM172" s="74">
        <v>2</v>
      </c>
      <c r="CN172" s="45">
        <v>1</v>
      </c>
      <c r="CO172" s="74">
        <v>2</v>
      </c>
      <c r="CP172" s="74">
        <v>2</v>
      </c>
      <c r="CQ172" s="74">
        <v>2</v>
      </c>
      <c r="CR172" s="74">
        <v>2</v>
      </c>
      <c r="CS172" s="74">
        <v>2</v>
      </c>
      <c r="CT172" s="74">
        <v>2</v>
      </c>
      <c r="CU172" s="45">
        <v>2</v>
      </c>
      <c r="CV172" s="45">
        <v>2</v>
      </c>
      <c r="CW172" s="45">
        <v>2</v>
      </c>
      <c r="CX172" s="74">
        <v>2</v>
      </c>
      <c r="CY172" s="43">
        <f t="shared" si="63"/>
        <v>36</v>
      </c>
      <c r="CZ172" s="42">
        <f>CY172/COUNTA($BI172:$CX172)</f>
        <v>0.87804878048780488</v>
      </c>
      <c r="DA172" s="43">
        <f>COUNTIF($BI172:$CX172,1)</f>
        <v>5</v>
      </c>
      <c r="DB172" s="42">
        <f>DA172/COUNTA($BI172:$CX172)</f>
        <v>0.12195121951219512</v>
      </c>
      <c r="DC172" s="43">
        <f t="shared" si="65"/>
        <v>0</v>
      </c>
      <c r="DD172" s="42">
        <f t="shared" si="66"/>
        <v>0</v>
      </c>
      <c r="DE172" s="43">
        <f t="shared" si="67"/>
        <v>0</v>
      </c>
      <c r="DF172" s="42">
        <f t="shared" si="68"/>
        <v>0</v>
      </c>
      <c r="DG172" s="52">
        <f>(((CY172*2)+(DA172*1)+(DC172*0)))/COUNTA($BI172:$CX172)</f>
        <v>1.8780487804878048</v>
      </c>
      <c r="DH172" s="43" t="str">
        <f t="shared" si="70"/>
        <v>Đạt mục tiêu</v>
      </c>
      <c r="DI172" s="39"/>
    </row>
    <row r="173" spans="1:113" ht="71.25" hidden="1" customHeight="1" x14ac:dyDescent="0.25">
      <c r="A173" s="628">
        <v>80</v>
      </c>
      <c r="B173" s="629"/>
      <c r="C173" s="747" t="s">
        <v>706</v>
      </c>
      <c r="D173" s="748" t="s">
        <v>34</v>
      </c>
      <c r="E173" s="747" t="s">
        <v>705</v>
      </c>
      <c r="F173" s="749" t="s">
        <v>34</v>
      </c>
      <c r="G173" s="345" t="s">
        <v>705</v>
      </c>
      <c r="H173" s="181" t="s">
        <v>704</v>
      </c>
      <c r="I173" s="301">
        <v>1</v>
      </c>
      <c r="J173" s="318" t="s">
        <v>84</v>
      </c>
      <c r="K173" s="318" t="s">
        <v>27</v>
      </c>
      <c r="L173" s="346" t="s">
        <v>204</v>
      </c>
      <c r="M173" s="318" t="s">
        <v>37</v>
      </c>
      <c r="N173" s="342" t="s">
        <v>24</v>
      </c>
      <c r="O173" s="58"/>
      <c r="P173" s="30"/>
      <c r="Q173" s="30"/>
      <c r="R173" s="30"/>
      <c r="S173" s="30"/>
      <c r="T173" s="30"/>
      <c r="U173" s="30"/>
      <c r="V173" s="318" t="s">
        <v>24</v>
      </c>
      <c r="W173" s="318"/>
      <c r="X173" s="345"/>
      <c r="Y173" s="345"/>
      <c r="Z173" s="345"/>
      <c r="AA173" s="47">
        <f t="shared" si="62"/>
        <v>1</v>
      </c>
      <c r="AB173" s="329"/>
      <c r="AC173" s="318"/>
      <c r="AD173" s="318"/>
      <c r="AE173" s="318"/>
      <c r="AF173" s="318"/>
      <c r="AG173" s="318"/>
      <c r="AH173" s="318"/>
      <c r="AI173" s="318"/>
      <c r="AJ173" s="318"/>
      <c r="AK173" s="318"/>
      <c r="AL173" s="318"/>
      <c r="AM173" s="318"/>
      <c r="AN173" s="318"/>
      <c r="AO173" s="318"/>
      <c r="AP173" s="318"/>
      <c r="AQ173" s="318"/>
      <c r="AR173" s="318"/>
      <c r="AS173" s="318"/>
      <c r="AT173" s="318"/>
      <c r="AU173" s="318"/>
      <c r="AV173" s="318"/>
      <c r="AW173" s="318" t="s">
        <v>46</v>
      </c>
      <c r="AX173" s="318"/>
      <c r="AY173" s="342"/>
      <c r="AZ173" s="472"/>
      <c r="BA173" s="342"/>
      <c r="BB173" s="472"/>
      <c r="BC173" s="318"/>
      <c r="BD173" s="318"/>
      <c r="BE173" s="318"/>
      <c r="BF173" s="318"/>
      <c r="BG173" s="318"/>
      <c r="BH173" s="318"/>
      <c r="BI173" s="318"/>
      <c r="BJ173" s="74">
        <v>2</v>
      </c>
      <c r="BK173" s="74">
        <v>2</v>
      </c>
      <c r="BL173" s="74">
        <v>2</v>
      </c>
      <c r="BM173" s="74">
        <v>2</v>
      </c>
      <c r="BN173" s="74">
        <v>2</v>
      </c>
      <c r="BO173" s="74">
        <v>2</v>
      </c>
      <c r="BP173" s="74">
        <v>2</v>
      </c>
      <c r="BQ173" s="74">
        <v>2</v>
      </c>
      <c r="BR173" s="74">
        <v>2</v>
      </c>
      <c r="BS173" s="74">
        <v>2</v>
      </c>
      <c r="BT173" s="74">
        <v>2</v>
      </c>
      <c r="BU173" s="74">
        <v>2</v>
      </c>
      <c r="BV173" s="74">
        <v>2</v>
      </c>
      <c r="BW173" s="74">
        <v>2</v>
      </c>
      <c r="BX173" s="74">
        <v>2</v>
      </c>
      <c r="BY173" s="74">
        <v>2</v>
      </c>
      <c r="BZ173" s="74">
        <v>2</v>
      </c>
      <c r="CA173" s="74">
        <v>2</v>
      </c>
      <c r="CB173" s="74">
        <v>2</v>
      </c>
      <c r="CC173" s="74">
        <v>2</v>
      </c>
      <c r="CD173" s="74">
        <v>2</v>
      </c>
      <c r="CE173" s="74">
        <v>2</v>
      </c>
      <c r="CF173" s="74">
        <v>2</v>
      </c>
      <c r="CG173" s="74">
        <v>2</v>
      </c>
      <c r="CH173" s="74">
        <v>2</v>
      </c>
      <c r="CI173" s="74">
        <v>2</v>
      </c>
      <c r="CJ173" s="74">
        <v>2</v>
      </c>
      <c r="CK173" s="74">
        <v>2</v>
      </c>
      <c r="CL173" s="74">
        <v>2</v>
      </c>
      <c r="CM173" s="74">
        <v>2</v>
      </c>
      <c r="CN173" s="74">
        <v>2</v>
      </c>
      <c r="CO173" s="74">
        <v>2</v>
      </c>
      <c r="CP173" s="74">
        <v>2</v>
      </c>
      <c r="CQ173" s="74">
        <v>2</v>
      </c>
      <c r="CR173" s="74">
        <v>2</v>
      </c>
      <c r="CS173" s="74">
        <v>2</v>
      </c>
      <c r="CT173" s="74">
        <v>2</v>
      </c>
      <c r="CU173" s="74"/>
      <c r="CV173" s="74"/>
      <c r="CW173" s="74"/>
      <c r="CX173" s="74">
        <v>2</v>
      </c>
      <c r="CY173" s="43">
        <f>COUNTIF($BJ173:$CX173,2)</f>
        <v>38</v>
      </c>
      <c r="CZ173" s="42">
        <f>CY173/COUNTA($BJ173:$CX173)</f>
        <v>1</v>
      </c>
      <c r="DA173" s="43">
        <f>COUNTIF($BJ173:$CX173,1)</f>
        <v>0</v>
      </c>
      <c r="DB173" s="42">
        <f>DA173/COUNTA($BI173:$CX173)</f>
        <v>0</v>
      </c>
      <c r="DC173" s="43">
        <f t="shared" si="65"/>
        <v>0</v>
      </c>
      <c r="DD173" s="42">
        <f t="shared" si="66"/>
        <v>0</v>
      </c>
      <c r="DE173" s="43">
        <f t="shared" si="67"/>
        <v>0</v>
      </c>
      <c r="DF173" s="42">
        <f t="shared" si="68"/>
        <v>0</v>
      </c>
      <c r="DG173" s="52">
        <f>(((CY173*2)+(DA173*1)+(DC173*0)))/COUNTA($BI173:$CX173)</f>
        <v>2</v>
      </c>
      <c r="DH173" s="43" t="str">
        <f t="shared" si="70"/>
        <v>Đạt mục tiêu</v>
      </c>
      <c r="DI173" s="342"/>
    </row>
    <row r="174" spans="1:113" ht="59.25" hidden="1" customHeight="1" x14ac:dyDescent="0.25">
      <c r="A174" s="628"/>
      <c r="B174" s="630"/>
      <c r="C174" s="747"/>
      <c r="D174" s="748"/>
      <c r="E174" s="747"/>
      <c r="F174" s="750"/>
      <c r="G174" s="345" t="s">
        <v>703</v>
      </c>
      <c r="H174" s="181" t="s">
        <v>703</v>
      </c>
      <c r="I174" s="301"/>
      <c r="J174" s="318" t="s">
        <v>84</v>
      </c>
      <c r="K174" s="318" t="s">
        <v>27</v>
      </c>
      <c r="L174" s="346" t="s">
        <v>204</v>
      </c>
      <c r="M174" s="318"/>
      <c r="N174" s="342" t="s">
        <v>24</v>
      </c>
      <c r="O174" s="58">
        <v>1</v>
      </c>
      <c r="P174" s="30"/>
      <c r="Q174" s="30"/>
      <c r="R174" s="30"/>
      <c r="S174" s="30"/>
      <c r="T174" s="30"/>
      <c r="U174" s="30"/>
      <c r="V174" s="318" t="s">
        <v>24</v>
      </c>
      <c r="W174" s="318"/>
      <c r="X174" s="345"/>
      <c r="Y174" s="345"/>
      <c r="Z174" s="345"/>
      <c r="AA174" s="47"/>
      <c r="AB174" s="329"/>
      <c r="AC174" s="318"/>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18"/>
      <c r="AY174" s="342"/>
      <c r="AZ174" s="472"/>
      <c r="BA174" s="342"/>
      <c r="BB174" s="472"/>
      <c r="BC174" s="318"/>
      <c r="BD174" s="318"/>
      <c r="BE174" s="318"/>
      <c r="BF174" s="318"/>
      <c r="BG174" s="318"/>
      <c r="BH174" s="318"/>
      <c r="BI174" s="318"/>
      <c r="BJ174" s="74"/>
      <c r="BK174" s="74"/>
      <c r="BL174" s="74"/>
      <c r="BM174" s="74"/>
      <c r="BN174" s="74"/>
      <c r="BO174" s="74"/>
      <c r="BP174" s="74"/>
      <c r="BQ174" s="74"/>
      <c r="BR174" s="74"/>
      <c r="BS174" s="74"/>
      <c r="BT174" s="74"/>
      <c r="BU174" s="74"/>
      <c r="BV174" s="74"/>
      <c r="BW174" s="74"/>
      <c r="BX174" s="74"/>
      <c r="BY174" s="74"/>
      <c r="BZ174" s="74"/>
      <c r="CA174" s="74"/>
      <c r="CB174" s="74"/>
      <c r="CC174" s="74"/>
      <c r="CD174" s="74"/>
      <c r="CE174" s="74"/>
      <c r="CF174" s="74"/>
      <c r="CG174" s="74"/>
      <c r="CH174" s="74"/>
      <c r="CI174" s="74"/>
      <c r="CJ174" s="74"/>
      <c r="CK174" s="74"/>
      <c r="CL174" s="74"/>
      <c r="CM174" s="74"/>
      <c r="CN174" s="74"/>
      <c r="CO174" s="74"/>
      <c r="CP174" s="74"/>
      <c r="CQ174" s="74"/>
      <c r="CR174" s="74"/>
      <c r="CS174" s="74"/>
      <c r="CT174" s="74"/>
      <c r="CU174" s="74"/>
      <c r="CV174" s="74"/>
      <c r="CW174" s="74"/>
      <c r="CX174" s="74"/>
      <c r="CY174" s="43"/>
      <c r="CZ174" s="42"/>
      <c r="DA174" s="43"/>
      <c r="DB174" s="42"/>
      <c r="DC174" s="43"/>
      <c r="DD174" s="42"/>
      <c r="DE174" s="43"/>
      <c r="DF174" s="42"/>
      <c r="DG174" s="52"/>
      <c r="DH174" s="43"/>
      <c r="DI174" s="342"/>
    </row>
    <row r="175" spans="1:113" ht="79.5" hidden="1" customHeight="1" x14ac:dyDescent="0.25">
      <c r="A175" s="628"/>
      <c r="B175" s="631"/>
      <c r="C175" s="747"/>
      <c r="D175" s="748"/>
      <c r="E175" s="747"/>
      <c r="F175" s="346" t="s">
        <v>243</v>
      </c>
      <c r="G175" s="89" t="s">
        <v>702</v>
      </c>
      <c r="H175" s="88" t="s">
        <v>701</v>
      </c>
      <c r="I175" s="301"/>
      <c r="J175" s="318" t="s">
        <v>84</v>
      </c>
      <c r="K175" s="318" t="s">
        <v>245</v>
      </c>
      <c r="L175" s="346" t="s">
        <v>204</v>
      </c>
      <c r="M175" s="318" t="s">
        <v>37</v>
      </c>
      <c r="N175" s="342" t="s">
        <v>24</v>
      </c>
      <c r="O175" s="58"/>
      <c r="P175" s="30"/>
      <c r="Q175" s="30"/>
      <c r="R175" s="30"/>
      <c r="S175" s="30"/>
      <c r="T175" s="30"/>
      <c r="U175" s="30"/>
      <c r="V175" s="318" t="s">
        <v>24</v>
      </c>
      <c r="W175" s="318"/>
      <c r="X175" s="345"/>
      <c r="Y175" s="345"/>
      <c r="Z175" s="345"/>
      <c r="AA175" s="47">
        <f>COUNTIF(P175:Z175,"x")</f>
        <v>1</v>
      </c>
      <c r="AB175" s="329"/>
      <c r="AC175" s="318"/>
      <c r="AD175" s="318"/>
      <c r="AE175" s="318"/>
      <c r="AF175" s="318"/>
      <c r="AG175" s="318"/>
      <c r="AH175" s="318"/>
      <c r="AI175" s="318"/>
      <c r="AJ175" s="318"/>
      <c r="AK175" s="318"/>
      <c r="AL175" s="318"/>
      <c r="AM175" s="318"/>
      <c r="AN175" s="318"/>
      <c r="AO175" s="318"/>
      <c r="AP175" s="318"/>
      <c r="AQ175" s="318"/>
      <c r="AR175" s="318"/>
      <c r="AS175" s="318"/>
      <c r="AT175" s="318"/>
      <c r="AU175" s="318"/>
      <c r="AV175" s="318"/>
      <c r="AW175" s="318" t="s">
        <v>56</v>
      </c>
      <c r="AX175" s="318" t="s">
        <v>56</v>
      </c>
      <c r="AY175" s="342"/>
      <c r="AZ175" s="472"/>
      <c r="BA175" s="342"/>
      <c r="BB175" s="472"/>
      <c r="BC175" s="318"/>
      <c r="BD175" s="318"/>
      <c r="BE175" s="318"/>
      <c r="BF175" s="318"/>
      <c r="BG175" s="318"/>
      <c r="BH175" s="318"/>
      <c r="BI175" s="318"/>
      <c r="BJ175" s="74">
        <v>2</v>
      </c>
      <c r="BK175" s="74">
        <v>2</v>
      </c>
      <c r="BL175" s="74">
        <v>2</v>
      </c>
      <c r="BM175" s="74">
        <v>2</v>
      </c>
      <c r="BN175" s="74">
        <v>2</v>
      </c>
      <c r="BO175" s="74">
        <v>2</v>
      </c>
      <c r="BP175" s="74">
        <v>2</v>
      </c>
      <c r="BQ175" s="74">
        <v>2</v>
      </c>
      <c r="BR175" s="74">
        <v>2</v>
      </c>
      <c r="BS175" s="74">
        <v>2</v>
      </c>
      <c r="BT175" s="74">
        <v>2</v>
      </c>
      <c r="BU175" s="74">
        <v>2</v>
      </c>
      <c r="BV175" s="74">
        <v>2</v>
      </c>
      <c r="BW175" s="74">
        <v>2</v>
      </c>
      <c r="BX175" s="74">
        <v>2</v>
      </c>
      <c r="BY175" s="74">
        <v>2</v>
      </c>
      <c r="BZ175" s="74">
        <v>2</v>
      </c>
      <c r="CA175" s="74">
        <v>2</v>
      </c>
      <c r="CB175" s="74">
        <v>2</v>
      </c>
      <c r="CC175" s="74">
        <v>2</v>
      </c>
      <c r="CD175" s="74">
        <v>2</v>
      </c>
      <c r="CE175" s="74">
        <v>2</v>
      </c>
      <c r="CF175" s="74">
        <v>2</v>
      </c>
      <c r="CG175" s="74">
        <v>2</v>
      </c>
      <c r="CH175" s="74">
        <v>2</v>
      </c>
      <c r="CI175" s="74">
        <v>2</v>
      </c>
      <c r="CJ175" s="74">
        <v>2</v>
      </c>
      <c r="CK175" s="74">
        <v>2</v>
      </c>
      <c r="CL175" s="74">
        <v>2</v>
      </c>
      <c r="CM175" s="74">
        <v>2</v>
      </c>
      <c r="CN175" s="74">
        <v>2</v>
      </c>
      <c r="CO175" s="74">
        <v>2</v>
      </c>
      <c r="CP175" s="74">
        <v>2</v>
      </c>
      <c r="CQ175" s="74">
        <v>2</v>
      </c>
      <c r="CR175" s="74">
        <v>2</v>
      </c>
      <c r="CS175" s="74">
        <v>2</v>
      </c>
      <c r="CT175" s="74">
        <v>2</v>
      </c>
      <c r="CU175" s="74"/>
      <c r="CV175" s="74"/>
      <c r="CW175" s="74"/>
      <c r="CX175" s="74">
        <v>2</v>
      </c>
      <c r="CY175" s="43">
        <f>COUNTIF($BJ175:$CX175,2)</f>
        <v>38</v>
      </c>
      <c r="CZ175" s="42">
        <f>CY175/COUNTA($BJ175:$CX175)</f>
        <v>1</v>
      </c>
      <c r="DA175" s="43">
        <f>COUNTIF($BJ175:$CX175,1)</f>
        <v>0</v>
      </c>
      <c r="DB175" s="42">
        <f>DA175/COUNTA($BI175:$CX175)</f>
        <v>0</v>
      </c>
      <c r="DC175" s="43">
        <f>COUNTIF($BI175:$CX175,0)</f>
        <v>0</v>
      </c>
      <c r="DD175" s="42">
        <f>DC175/COUNTA($BI175:$CX175)</f>
        <v>0</v>
      </c>
      <c r="DE175" s="43">
        <f>COUNTIF($BI175:$CX175,"KĐG")</f>
        <v>0</v>
      </c>
      <c r="DF175" s="42">
        <f>DE175/COUNTA($BI175:$CX175)</f>
        <v>0</v>
      </c>
      <c r="DG175" s="52">
        <f>(((CY175*2)+(DA175*1)+(DC175*0)))/COUNTA($BI175:$CX175)</f>
        <v>2</v>
      </c>
      <c r="DH175" s="43" t="str">
        <f>IF(DG175&gt;=1.6,"Đạt mục tiêu",IF(DG175&gt;=1,"Cần cố gắng","Chưa đạt"))</f>
        <v>Đạt mục tiêu</v>
      </c>
      <c r="DI175" s="342"/>
    </row>
    <row r="176" spans="1:113" ht="98.25" hidden="1" customHeight="1" x14ac:dyDescent="0.25">
      <c r="A176" s="268">
        <v>81</v>
      </c>
      <c r="B176" s="268"/>
      <c r="C176" s="346" t="s">
        <v>700</v>
      </c>
      <c r="D176" s="346" t="s">
        <v>34</v>
      </c>
      <c r="E176" s="346" t="s">
        <v>700</v>
      </c>
      <c r="F176" s="346" t="s">
        <v>34</v>
      </c>
      <c r="G176" s="346" t="s">
        <v>700</v>
      </c>
      <c r="H176" s="318" t="s">
        <v>699</v>
      </c>
      <c r="I176" s="301"/>
      <c r="J176" s="318" t="s">
        <v>84</v>
      </c>
      <c r="K176" s="318" t="s">
        <v>27</v>
      </c>
      <c r="L176" s="346" t="s">
        <v>204</v>
      </c>
      <c r="M176" s="318" t="s">
        <v>37</v>
      </c>
      <c r="N176" s="342" t="s">
        <v>24</v>
      </c>
      <c r="O176" s="58">
        <v>1</v>
      </c>
      <c r="P176" s="30"/>
      <c r="Q176" s="30"/>
      <c r="R176" s="30"/>
      <c r="S176" s="30"/>
      <c r="T176" s="30"/>
      <c r="U176" s="30"/>
      <c r="V176" s="318" t="s">
        <v>24</v>
      </c>
      <c r="W176" s="318"/>
      <c r="X176" s="345"/>
      <c r="Y176" s="345"/>
      <c r="Z176" s="345"/>
      <c r="AA176" s="47">
        <f>COUNTIF(P176:Z176,"x")</f>
        <v>1</v>
      </c>
      <c r="AB176" s="329"/>
      <c r="AC176" s="318"/>
      <c r="AD176" s="318"/>
      <c r="AE176" s="318"/>
      <c r="AF176" s="318"/>
      <c r="AG176" s="318"/>
      <c r="AH176" s="318"/>
      <c r="AI176" s="318"/>
      <c r="AJ176" s="318"/>
      <c r="AK176" s="318"/>
      <c r="AL176" s="318"/>
      <c r="AM176" s="318"/>
      <c r="AN176" s="318"/>
      <c r="AO176" s="318"/>
      <c r="AP176" s="318"/>
      <c r="AQ176" s="318"/>
      <c r="AR176" s="318"/>
      <c r="AS176" s="318"/>
      <c r="AT176" s="318"/>
      <c r="AU176" s="318"/>
      <c r="AV176" s="318"/>
      <c r="AW176" s="318"/>
      <c r="AX176" s="318" t="s">
        <v>46</v>
      </c>
      <c r="AY176" s="342"/>
      <c r="AZ176" s="472"/>
      <c r="BA176" s="342"/>
      <c r="BB176" s="472"/>
      <c r="BC176" s="318"/>
      <c r="BD176" s="318"/>
      <c r="BE176" s="318"/>
      <c r="BF176" s="318"/>
      <c r="BG176" s="318"/>
      <c r="BH176" s="318"/>
      <c r="BI176" s="318"/>
      <c r="BJ176" s="74">
        <v>2</v>
      </c>
      <c r="BK176" s="74">
        <v>2</v>
      </c>
      <c r="BL176" s="74">
        <v>2</v>
      </c>
      <c r="BM176" s="74">
        <v>2</v>
      </c>
      <c r="BN176" s="74">
        <v>2</v>
      </c>
      <c r="BO176" s="74">
        <v>2</v>
      </c>
      <c r="BP176" s="74">
        <v>2</v>
      </c>
      <c r="BQ176" s="74">
        <v>2</v>
      </c>
      <c r="BR176" s="74">
        <v>2</v>
      </c>
      <c r="BS176" s="74">
        <v>2</v>
      </c>
      <c r="BT176" s="74">
        <v>2</v>
      </c>
      <c r="BU176" s="74">
        <v>2</v>
      </c>
      <c r="BV176" s="74">
        <v>2</v>
      </c>
      <c r="BW176" s="74">
        <v>2</v>
      </c>
      <c r="BX176" s="74">
        <v>2</v>
      </c>
      <c r="BY176" s="74">
        <v>2</v>
      </c>
      <c r="BZ176" s="74">
        <v>2</v>
      </c>
      <c r="CA176" s="74">
        <v>2</v>
      </c>
      <c r="CB176" s="74">
        <v>2</v>
      </c>
      <c r="CC176" s="74">
        <v>2</v>
      </c>
      <c r="CD176" s="74">
        <v>2</v>
      </c>
      <c r="CE176" s="74">
        <v>2</v>
      </c>
      <c r="CF176" s="74">
        <v>2</v>
      </c>
      <c r="CG176" s="74">
        <v>2</v>
      </c>
      <c r="CH176" s="74">
        <v>2</v>
      </c>
      <c r="CI176" s="74">
        <v>2</v>
      </c>
      <c r="CJ176" s="74">
        <v>2</v>
      </c>
      <c r="CK176" s="74">
        <v>2</v>
      </c>
      <c r="CL176" s="74">
        <v>2</v>
      </c>
      <c r="CM176" s="74">
        <v>2</v>
      </c>
      <c r="CN176" s="74">
        <v>2</v>
      </c>
      <c r="CO176" s="74">
        <v>2</v>
      </c>
      <c r="CP176" s="74">
        <v>2</v>
      </c>
      <c r="CQ176" s="74">
        <v>2</v>
      </c>
      <c r="CR176" s="74">
        <v>2</v>
      </c>
      <c r="CS176" s="74">
        <v>2</v>
      </c>
      <c r="CT176" s="74">
        <v>2</v>
      </c>
      <c r="CU176" s="74"/>
      <c r="CV176" s="74"/>
      <c r="CW176" s="74"/>
      <c r="CX176" s="74">
        <v>2</v>
      </c>
      <c r="CY176" s="43">
        <f>COUNTIF($BJ176:$CX176,2)</f>
        <v>38</v>
      </c>
      <c r="CZ176" s="42">
        <f>CY176/COUNTA($BJ176:$CX176)</f>
        <v>1</v>
      </c>
      <c r="DA176" s="43">
        <f>COUNTIF($BJ176:$CX176,1)</f>
        <v>0</v>
      </c>
      <c r="DB176" s="42">
        <f>DA176/COUNTA($BI176:$CX176)</f>
        <v>0</v>
      </c>
      <c r="DC176" s="43">
        <f>COUNTIF($BI176:$CX176,0)</f>
        <v>0</v>
      </c>
      <c r="DD176" s="42">
        <f>DC176/COUNTA($BI176:$CX176)</f>
        <v>0</v>
      </c>
      <c r="DE176" s="43">
        <f>COUNTIF($BI176:$CX176,"KĐG")</f>
        <v>0</v>
      </c>
      <c r="DF176" s="42">
        <f>DE176/COUNTA($BI176:$CX176)</f>
        <v>0</v>
      </c>
      <c r="DG176" s="52">
        <f>(((CY176*2)+(DA176*1)+(DC176*0)))/COUNTA($BI176:$CX176)</f>
        <v>2</v>
      </c>
      <c r="DH176" s="43" t="str">
        <f>IF(DG176&gt;=1.6,"Đạt mục tiêu",IF(DG176&gt;=1,"Cần cố gắng","Chưa đạt"))</f>
        <v>Đạt mục tiêu</v>
      </c>
      <c r="DI176" s="342"/>
    </row>
    <row r="177" spans="1:113" ht="30" customHeight="1" x14ac:dyDescent="0.25">
      <c r="A177" s="267"/>
      <c r="B177" s="77"/>
      <c r="C177" s="304" t="s">
        <v>698</v>
      </c>
      <c r="D177" s="163"/>
      <c r="E177" s="249"/>
      <c r="F177" s="163"/>
      <c r="G177" s="163"/>
      <c r="H177" s="250"/>
      <c r="I177" s="528"/>
      <c r="J177" s="18" t="s">
        <v>315</v>
      </c>
      <c r="K177" s="429" t="s">
        <v>314</v>
      </c>
      <c r="L177" s="404"/>
      <c r="M177" s="345" t="s">
        <v>314</v>
      </c>
      <c r="N177" s="351" t="s">
        <v>314</v>
      </c>
      <c r="O177" s="118"/>
      <c r="P177" s="318"/>
      <c r="Q177" s="318"/>
      <c r="R177" s="318"/>
      <c r="S177" s="318"/>
      <c r="T177" s="318"/>
      <c r="U177" s="318"/>
      <c r="V177" s="318"/>
      <c r="W177" s="318"/>
      <c r="X177" s="318"/>
      <c r="Y177" s="318"/>
      <c r="Z177" s="318"/>
      <c r="AA177" s="47">
        <f>COUNTIF(P177:Z177,"x")</f>
        <v>0</v>
      </c>
      <c r="AB177" s="329"/>
      <c r="AC177" s="318"/>
      <c r="AD177" s="318"/>
      <c r="AE177" s="318"/>
      <c r="AF177" s="318"/>
      <c r="AG177" s="318"/>
      <c r="AH177" s="318"/>
      <c r="AI177" s="318"/>
      <c r="AJ177" s="318"/>
      <c r="AK177" s="318"/>
      <c r="AL177" s="318"/>
      <c r="AM177" s="318"/>
      <c r="AN177" s="318"/>
      <c r="AO177" s="318"/>
      <c r="AP177" s="318"/>
      <c r="AQ177" s="318"/>
      <c r="AR177" s="318"/>
      <c r="AS177" s="318"/>
      <c r="AT177" s="318"/>
      <c r="AU177" s="318"/>
      <c r="AV177" s="318"/>
      <c r="AW177" s="318"/>
      <c r="AX177" s="318"/>
      <c r="AY177" s="18" t="s">
        <v>314</v>
      </c>
      <c r="AZ177" s="429"/>
      <c r="BA177" s="114" t="s">
        <v>314</v>
      </c>
      <c r="BB177" s="114"/>
      <c r="BC177" s="318"/>
      <c r="BD177" s="318"/>
      <c r="BE177" s="318"/>
      <c r="BF177" s="318"/>
      <c r="BG177" s="318"/>
      <c r="BH177" s="318"/>
      <c r="BI177" s="318"/>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6"/>
      <c r="CF177" s="26"/>
      <c r="CG177" s="26"/>
      <c r="CH177" s="26"/>
      <c r="CI177" s="26"/>
      <c r="CJ177" s="26"/>
      <c r="CK177" s="26"/>
      <c r="CL177" s="26"/>
      <c r="CM177" s="26"/>
      <c r="CN177" s="26"/>
      <c r="CO177" s="26"/>
      <c r="CP177" s="26"/>
      <c r="CQ177" s="26"/>
      <c r="CR177" s="26"/>
      <c r="CS177" s="26"/>
      <c r="CT177" s="26"/>
      <c r="CU177" s="26"/>
      <c r="CV177" s="26"/>
      <c r="CW177" s="26"/>
      <c r="CX177" s="26"/>
      <c r="CY177" s="43">
        <f>COUNTIF($BJ177:$CX177,2)</f>
        <v>0</v>
      </c>
      <c r="CZ177" s="42" t="e">
        <f>CY177/COUNTA($BJ177:$CX177)</f>
        <v>#DIV/0!</v>
      </c>
      <c r="DA177" s="43">
        <f>COUNTIF($BJ177:$CX177,1)</f>
        <v>0</v>
      </c>
      <c r="DB177" s="42" t="e">
        <f>DA177/COUNTA($BI177:$CX177)</f>
        <v>#DIV/0!</v>
      </c>
      <c r="DC177" s="43">
        <f>COUNTIF($BI177:$CX177,0)</f>
        <v>0</v>
      </c>
      <c r="DD177" s="42" t="e">
        <f>DC177/COUNTA($BI177:$CX177)</f>
        <v>#DIV/0!</v>
      </c>
      <c r="DE177" s="43">
        <f>COUNTIF($BI177:$CX177,"KĐG")</f>
        <v>0</v>
      </c>
      <c r="DF177" s="42" t="e">
        <f>DE177/COUNTA($BI177:$CX177)</f>
        <v>#DIV/0!</v>
      </c>
      <c r="DG177" s="52" t="e">
        <f>(((CY177*2)+(DA177*1)+(DC177*0)))/COUNTA($BI177:$CX177)</f>
        <v>#DIV/0!</v>
      </c>
      <c r="DH177" s="43" t="e">
        <f>IF(DG177&gt;=1.6,"Đạt mục tiêu",IF(DG177&gt;=1,"Cần cố gắng","Chưa đạt"))</f>
        <v>#DIV/0!</v>
      </c>
      <c r="DI177" s="114" t="s">
        <v>314</v>
      </c>
    </row>
    <row r="178" spans="1:113" s="38" customFormat="1" ht="98.25" hidden="1" customHeight="1" x14ac:dyDescent="0.25">
      <c r="A178" s="672">
        <v>82</v>
      </c>
      <c r="B178" s="629"/>
      <c r="C178" s="700" t="s">
        <v>697</v>
      </c>
      <c r="D178" s="700" t="s">
        <v>34</v>
      </c>
      <c r="E178" s="324" t="s">
        <v>696</v>
      </c>
      <c r="F178" s="700" t="s">
        <v>34</v>
      </c>
      <c r="G178" s="324" t="s">
        <v>695</v>
      </c>
      <c r="H178" s="745" t="s">
        <v>694</v>
      </c>
      <c r="I178" s="741"/>
      <c r="J178" s="329" t="s">
        <v>57</v>
      </c>
      <c r="K178" s="329" t="s">
        <v>27</v>
      </c>
      <c r="L178" s="310" t="s">
        <v>204</v>
      </c>
      <c r="M178" s="341" t="s">
        <v>37</v>
      </c>
      <c r="N178" s="51" t="s">
        <v>24</v>
      </c>
      <c r="O178" s="743">
        <v>1</v>
      </c>
      <c r="P178" s="326"/>
      <c r="Q178" s="326"/>
      <c r="R178" s="326"/>
      <c r="S178" s="326"/>
      <c r="T178" s="326"/>
      <c r="U178" s="326"/>
      <c r="V178" s="326"/>
      <c r="W178" s="324" t="s">
        <v>24</v>
      </c>
      <c r="X178" s="326"/>
      <c r="Y178" s="326"/>
      <c r="Z178" s="326"/>
      <c r="AA178" s="47">
        <f>COUNTIF(P178:Z178,"x")</f>
        <v>1</v>
      </c>
      <c r="AB178" s="329"/>
      <c r="AC178" s="341"/>
      <c r="AD178" s="329"/>
      <c r="AE178" s="329"/>
      <c r="AF178" s="329"/>
      <c r="AG178" s="329"/>
      <c r="AH178" s="329"/>
      <c r="AI178" s="329"/>
      <c r="AJ178" s="329"/>
      <c r="AK178" s="329"/>
      <c r="AL178" s="329"/>
      <c r="AM178" s="329"/>
      <c r="AN178" s="329"/>
      <c r="AO178" s="329"/>
      <c r="AP178" s="329"/>
      <c r="AQ178" s="329"/>
      <c r="AR178" s="329"/>
      <c r="AS178" s="329"/>
      <c r="AT178" s="329"/>
      <c r="AU178" s="329" t="s">
        <v>23</v>
      </c>
      <c r="AV178" s="329"/>
      <c r="AW178" s="329"/>
      <c r="AX178" s="329"/>
      <c r="AY178" s="39"/>
      <c r="AZ178" s="39"/>
      <c r="BA178" s="39"/>
      <c r="BB178" s="39"/>
      <c r="BC178" s="329"/>
      <c r="BD178" s="329"/>
      <c r="BE178" s="329"/>
      <c r="BF178" s="329"/>
      <c r="BG178" s="329"/>
      <c r="BH178" s="329"/>
      <c r="BI178" s="329"/>
      <c r="BJ178" s="45">
        <v>2</v>
      </c>
      <c r="BK178" s="45">
        <v>2</v>
      </c>
      <c r="BL178" s="45">
        <v>2</v>
      </c>
      <c r="BM178" s="45">
        <v>2</v>
      </c>
      <c r="BN178" s="45">
        <v>2</v>
      </c>
      <c r="BO178" s="45">
        <v>2</v>
      </c>
      <c r="BP178" s="45">
        <v>2</v>
      </c>
      <c r="BQ178" s="45">
        <v>2</v>
      </c>
      <c r="BR178" s="45">
        <v>2</v>
      </c>
      <c r="BS178" s="45">
        <v>2</v>
      </c>
      <c r="BT178" s="45">
        <v>2</v>
      </c>
      <c r="BU178" s="45">
        <v>2</v>
      </c>
      <c r="BV178" s="45">
        <v>2</v>
      </c>
      <c r="BW178" s="45">
        <v>2</v>
      </c>
      <c r="BX178" s="45">
        <v>2</v>
      </c>
      <c r="BY178" s="45">
        <v>2</v>
      </c>
      <c r="BZ178" s="45">
        <v>2</v>
      </c>
      <c r="CA178" s="45">
        <v>2</v>
      </c>
      <c r="CB178" s="45">
        <v>2</v>
      </c>
      <c r="CC178" s="45">
        <v>2</v>
      </c>
      <c r="CD178" s="45">
        <v>2</v>
      </c>
      <c r="CE178" s="45">
        <v>2</v>
      </c>
      <c r="CF178" s="45">
        <v>2</v>
      </c>
      <c r="CG178" s="45">
        <v>2</v>
      </c>
      <c r="CH178" s="45">
        <v>2</v>
      </c>
      <c r="CI178" s="45">
        <v>2</v>
      </c>
      <c r="CJ178" s="45">
        <v>2</v>
      </c>
      <c r="CK178" s="45">
        <v>2</v>
      </c>
      <c r="CL178" s="45">
        <v>2</v>
      </c>
      <c r="CM178" s="45">
        <v>2</v>
      </c>
      <c r="CN178" s="45">
        <v>2</v>
      </c>
      <c r="CO178" s="45">
        <v>2</v>
      </c>
      <c r="CP178" s="45">
        <v>2</v>
      </c>
      <c r="CQ178" s="45">
        <v>2</v>
      </c>
      <c r="CR178" s="45">
        <v>2</v>
      </c>
      <c r="CS178" s="45">
        <v>2</v>
      </c>
      <c r="CT178" s="45">
        <v>2</v>
      </c>
      <c r="CU178" s="45"/>
      <c r="CV178" s="45"/>
      <c r="CW178" s="45"/>
      <c r="CX178" s="45">
        <v>2</v>
      </c>
      <c r="CY178" s="43">
        <f>COUNTIF($BJ178:$CX178,2)</f>
        <v>38</v>
      </c>
      <c r="CZ178" s="42">
        <f>CY178/COUNTA($BJ178:$CX178)</f>
        <v>1</v>
      </c>
      <c r="DA178" s="43">
        <f>COUNTIF($BJ178:$CX178,1)</f>
        <v>0</v>
      </c>
      <c r="DB178" s="42">
        <f>DA178/COUNTA($BI178:$CX178)</f>
        <v>0</v>
      </c>
      <c r="DC178" s="43">
        <f>COUNTIF($BI178:$CX178,0)</f>
        <v>0</v>
      </c>
      <c r="DD178" s="42">
        <f>DC178/COUNTA($BI178:$CX178)</f>
        <v>0</v>
      </c>
      <c r="DE178" s="43">
        <f>COUNTIF($BI178:$CX178,"KĐG")</f>
        <v>0</v>
      </c>
      <c r="DF178" s="42">
        <f>DE178/COUNTA($BI178:$CX178)</f>
        <v>0</v>
      </c>
      <c r="DG178" s="52">
        <f>(((CY178*2)+(DA178*1)+(DC178*0)))/COUNTA($BI178:$CX178)</f>
        <v>2</v>
      </c>
      <c r="DH178" s="43" t="str">
        <f>IF(DG178&gt;=1.6,"Đạt mục tiêu",IF(DG178&gt;=1,"Cần cố gắng","Chưa đạt"))</f>
        <v>Đạt mục tiêu</v>
      </c>
      <c r="DI178" s="39"/>
    </row>
    <row r="179" spans="1:113" s="38" customFormat="1" ht="46.5" hidden="1" customHeight="1" x14ac:dyDescent="0.25">
      <c r="A179" s="669"/>
      <c r="B179" s="630"/>
      <c r="C179" s="667"/>
      <c r="D179" s="667"/>
      <c r="E179" s="614" t="s">
        <v>693</v>
      </c>
      <c r="F179" s="667"/>
      <c r="G179" s="700" t="s">
        <v>693</v>
      </c>
      <c r="H179" s="746"/>
      <c r="I179" s="742"/>
      <c r="J179" s="329" t="s">
        <v>57</v>
      </c>
      <c r="K179" s="329" t="s">
        <v>27</v>
      </c>
      <c r="L179" s="310" t="s">
        <v>204</v>
      </c>
      <c r="M179" s="341" t="s">
        <v>37</v>
      </c>
      <c r="N179" s="51" t="s">
        <v>24</v>
      </c>
      <c r="O179" s="744"/>
      <c r="P179" s="326"/>
      <c r="Q179" s="326"/>
      <c r="R179" s="326"/>
      <c r="S179" s="326"/>
      <c r="T179" s="341"/>
      <c r="U179" s="341"/>
      <c r="V179" s="326"/>
      <c r="W179" s="326" t="s">
        <v>24</v>
      </c>
      <c r="X179" s="326"/>
      <c r="Y179" s="326"/>
      <c r="Z179" s="326"/>
      <c r="AA179" s="47">
        <f>COUNTIF(P179:Z179,"x")</f>
        <v>1</v>
      </c>
      <c r="AB179" s="329"/>
      <c r="AC179" s="341"/>
      <c r="AD179" s="329"/>
      <c r="AE179" s="329"/>
      <c r="AF179" s="329"/>
      <c r="AG179" s="329"/>
      <c r="AH179" s="329"/>
      <c r="AI179" s="329"/>
      <c r="AJ179" s="329"/>
      <c r="AK179" s="329"/>
      <c r="AL179" s="329"/>
      <c r="AM179" s="329"/>
      <c r="AN179" s="329"/>
      <c r="AO179" s="329"/>
      <c r="AP179" s="329"/>
      <c r="AQ179" s="329"/>
      <c r="AR179" s="329"/>
      <c r="AS179" s="329"/>
      <c r="AT179" s="329"/>
      <c r="AU179" s="329"/>
      <c r="AV179" s="329"/>
      <c r="AW179" s="329"/>
      <c r="AX179" s="329"/>
      <c r="AY179" s="39"/>
      <c r="AZ179" s="39"/>
      <c r="BA179" s="39"/>
      <c r="BB179" s="39"/>
      <c r="BC179" s="329"/>
      <c r="BD179" s="329"/>
      <c r="BE179" s="329"/>
      <c r="BF179" s="329"/>
      <c r="BG179" s="329"/>
      <c r="BH179" s="329"/>
      <c r="BI179" s="329"/>
      <c r="BJ179" s="45">
        <v>2</v>
      </c>
      <c r="BK179" s="45">
        <v>2</v>
      </c>
      <c r="BL179" s="45">
        <v>2</v>
      </c>
      <c r="BM179" s="45">
        <v>2</v>
      </c>
      <c r="BN179" s="45">
        <v>2</v>
      </c>
      <c r="BO179" s="45">
        <v>2</v>
      </c>
      <c r="BP179" s="45">
        <v>2</v>
      </c>
      <c r="BQ179" s="45">
        <v>2</v>
      </c>
      <c r="BR179" s="45">
        <v>2</v>
      </c>
      <c r="BS179" s="45">
        <v>2</v>
      </c>
      <c r="BT179" s="45">
        <v>2</v>
      </c>
      <c r="BU179" s="45">
        <v>2</v>
      </c>
      <c r="BV179" s="45">
        <v>2</v>
      </c>
      <c r="BW179" s="45">
        <v>2</v>
      </c>
      <c r="BX179" s="45">
        <v>2</v>
      </c>
      <c r="BY179" s="45">
        <v>2</v>
      </c>
      <c r="BZ179" s="45">
        <v>2</v>
      </c>
      <c r="CA179" s="45">
        <v>2</v>
      </c>
      <c r="CB179" s="45">
        <v>2</v>
      </c>
      <c r="CC179" s="45">
        <v>2</v>
      </c>
      <c r="CD179" s="45">
        <v>2</v>
      </c>
      <c r="CE179" s="45">
        <v>2</v>
      </c>
      <c r="CF179" s="45">
        <v>2</v>
      </c>
      <c r="CG179" s="45">
        <v>2</v>
      </c>
      <c r="CH179" s="45">
        <v>2</v>
      </c>
      <c r="CI179" s="45">
        <v>2</v>
      </c>
      <c r="CJ179" s="45">
        <v>2</v>
      </c>
      <c r="CK179" s="45">
        <v>2</v>
      </c>
      <c r="CL179" s="45">
        <v>2</v>
      </c>
      <c r="CM179" s="45">
        <v>2</v>
      </c>
      <c r="CN179" s="45">
        <v>2</v>
      </c>
      <c r="CO179" s="45">
        <v>2</v>
      </c>
      <c r="CP179" s="45">
        <v>2</v>
      </c>
      <c r="CQ179" s="45">
        <v>2</v>
      </c>
      <c r="CR179" s="45">
        <v>2</v>
      </c>
      <c r="CS179" s="45">
        <v>2</v>
      </c>
      <c r="CT179" s="45">
        <v>2</v>
      </c>
      <c r="CU179" s="45"/>
      <c r="CV179" s="45"/>
      <c r="CW179" s="45"/>
      <c r="CX179" s="45">
        <v>2</v>
      </c>
      <c r="CY179" s="43">
        <f>COUNTIF($BJ179:$CX179,2)</f>
        <v>38</v>
      </c>
      <c r="CZ179" s="42">
        <f>CY179/COUNTA($BJ179:$CX179)</f>
        <v>1</v>
      </c>
      <c r="DA179" s="43">
        <f>COUNTIF($BJ179:$CX179,1)</f>
        <v>0</v>
      </c>
      <c r="DB179" s="42">
        <f>DA179/COUNTA($BI179:$CX179)</f>
        <v>0</v>
      </c>
      <c r="DC179" s="43">
        <f>COUNTIF($BI179:$CX179,0)</f>
        <v>0</v>
      </c>
      <c r="DD179" s="42">
        <f>DC179/COUNTA($BI179:$CX179)</f>
        <v>0</v>
      </c>
      <c r="DE179" s="43">
        <f>COUNTIF($BI179:$CX179,"KĐG")</f>
        <v>0</v>
      </c>
      <c r="DF179" s="42">
        <f>DE179/COUNTA($BI179:$CX179)</f>
        <v>0</v>
      </c>
      <c r="DG179" s="52">
        <f>(((CY179*2)+(DA179*1)+(DC179*0)))/COUNTA($BI179:$CX179)</f>
        <v>2</v>
      </c>
      <c r="DH179" s="43" t="str">
        <f>IF(DG179&gt;=1.6,"Đạt mục tiêu",IF(DG179&gt;=1,"Cần cố gắng","Chưa đạt"))</f>
        <v>Đạt mục tiêu</v>
      </c>
      <c r="DI179" s="39"/>
    </row>
    <row r="180" spans="1:113" s="38" customFormat="1" ht="46.5" hidden="1" customHeight="1" x14ac:dyDescent="0.25">
      <c r="A180" s="670"/>
      <c r="B180" s="631"/>
      <c r="C180" s="668"/>
      <c r="D180" s="667"/>
      <c r="E180" s="616"/>
      <c r="F180" s="668"/>
      <c r="G180" s="668"/>
      <c r="H180" s="59" t="s">
        <v>692</v>
      </c>
      <c r="I180" s="327">
        <v>1</v>
      </c>
      <c r="J180" s="329" t="s">
        <v>47</v>
      </c>
      <c r="K180" s="329" t="s">
        <v>27</v>
      </c>
      <c r="L180" s="310" t="s">
        <v>204</v>
      </c>
      <c r="M180" s="341"/>
      <c r="N180" s="51" t="s">
        <v>24</v>
      </c>
      <c r="O180" s="50">
        <v>1</v>
      </c>
      <c r="P180" s="326"/>
      <c r="Q180" s="326"/>
      <c r="R180" s="326"/>
      <c r="S180" s="326"/>
      <c r="T180" s="341" t="s">
        <v>24</v>
      </c>
      <c r="U180" s="341"/>
      <c r="V180" s="326"/>
      <c r="W180" s="326"/>
      <c r="X180" s="326"/>
      <c r="Y180" s="326"/>
      <c r="Z180" s="326"/>
      <c r="AA180" s="47">
        <v>1</v>
      </c>
      <c r="AB180" s="329"/>
      <c r="AC180" s="341"/>
      <c r="AD180" s="329"/>
      <c r="AE180" s="329"/>
      <c r="AF180" s="329"/>
      <c r="AG180" s="329"/>
      <c r="AH180" s="329"/>
      <c r="AI180" s="329"/>
      <c r="AJ180" s="329"/>
      <c r="AK180" s="329"/>
      <c r="AL180" s="329"/>
      <c r="AM180" s="329"/>
      <c r="AN180" s="329"/>
      <c r="AO180" s="329"/>
      <c r="AP180" s="329" t="s">
        <v>46</v>
      </c>
      <c r="AQ180" s="329"/>
      <c r="AR180" s="329"/>
      <c r="AS180" s="329" t="s">
        <v>32</v>
      </c>
      <c r="AT180" s="329"/>
      <c r="AU180" s="329"/>
      <c r="AV180" s="329"/>
      <c r="AW180" s="329"/>
      <c r="AX180" s="329"/>
      <c r="AY180" s="39"/>
      <c r="AZ180" s="39"/>
      <c r="BA180" s="39"/>
      <c r="BB180" s="39"/>
      <c r="BC180" s="329"/>
      <c r="BD180" s="329"/>
      <c r="BE180" s="329"/>
      <c r="BF180" s="329"/>
      <c r="BG180" s="329"/>
      <c r="BH180" s="329"/>
      <c r="BI180" s="329"/>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3"/>
      <c r="CZ180" s="42"/>
      <c r="DA180" s="43"/>
      <c r="DB180" s="42"/>
      <c r="DC180" s="43"/>
      <c r="DD180" s="42"/>
      <c r="DE180" s="43"/>
      <c r="DF180" s="42"/>
      <c r="DG180" s="52"/>
      <c r="DH180" s="43"/>
      <c r="DI180" s="39"/>
    </row>
    <row r="181" spans="1:113" s="38" customFormat="1" ht="62.25" hidden="1" customHeight="1" x14ac:dyDescent="0.25">
      <c r="A181" s="283"/>
      <c r="B181" s="271"/>
      <c r="C181" s="325"/>
      <c r="D181" s="668"/>
      <c r="E181" s="309" t="s">
        <v>691</v>
      </c>
      <c r="F181" s="325"/>
      <c r="G181" s="325" t="s">
        <v>690</v>
      </c>
      <c r="H181" s="43" t="s">
        <v>689</v>
      </c>
      <c r="I181" s="350">
        <v>1</v>
      </c>
      <c r="J181" s="329" t="s">
        <v>47</v>
      </c>
      <c r="K181" s="329" t="s">
        <v>27</v>
      </c>
      <c r="L181" s="310" t="s">
        <v>204</v>
      </c>
      <c r="M181" s="341"/>
      <c r="N181" s="51" t="s">
        <v>24</v>
      </c>
      <c r="O181" s="315">
        <v>1</v>
      </c>
      <c r="P181" s="326"/>
      <c r="Q181" s="326"/>
      <c r="R181" s="326"/>
      <c r="S181" s="326"/>
      <c r="T181" s="341" t="s">
        <v>24</v>
      </c>
      <c r="U181" s="341"/>
      <c r="V181" s="326"/>
      <c r="W181" s="326"/>
      <c r="X181" s="326"/>
      <c r="Y181" s="326"/>
      <c r="Z181" s="326"/>
      <c r="AA181" s="47">
        <v>1</v>
      </c>
      <c r="AB181" s="329"/>
      <c r="AC181" s="341"/>
      <c r="AD181" s="329"/>
      <c r="AE181" s="329"/>
      <c r="AF181" s="329"/>
      <c r="AG181" s="329"/>
      <c r="AH181" s="329"/>
      <c r="AI181" s="329"/>
      <c r="AJ181" s="329"/>
      <c r="AK181" s="329"/>
      <c r="AL181" s="329"/>
      <c r="AM181" s="329"/>
      <c r="AN181" s="329"/>
      <c r="AO181" s="329"/>
      <c r="AP181" s="329"/>
      <c r="AQ181" s="329" t="s">
        <v>46</v>
      </c>
      <c r="AR181" s="329"/>
      <c r="AS181" s="329"/>
      <c r="AT181" s="329" t="s">
        <v>32</v>
      </c>
      <c r="AU181" s="329"/>
      <c r="AV181" s="329"/>
      <c r="AW181" s="329"/>
      <c r="AX181" s="329"/>
      <c r="AY181" s="39"/>
      <c r="AZ181" s="39"/>
      <c r="BA181" s="39"/>
      <c r="BB181" s="39"/>
      <c r="BC181" s="329"/>
      <c r="BD181" s="329"/>
      <c r="BE181" s="329"/>
      <c r="BF181" s="329"/>
      <c r="BG181" s="329"/>
      <c r="BH181" s="329"/>
      <c r="BI181" s="329"/>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3"/>
      <c r="CZ181" s="42"/>
      <c r="DA181" s="43"/>
      <c r="DB181" s="42"/>
      <c r="DC181" s="43"/>
      <c r="DD181" s="42"/>
      <c r="DE181" s="43"/>
      <c r="DF181" s="42"/>
      <c r="DG181" s="52"/>
      <c r="DH181" s="43"/>
      <c r="DI181" s="39"/>
    </row>
    <row r="182" spans="1:113" s="38" customFormat="1" ht="87.75" hidden="1" customHeight="1" x14ac:dyDescent="0.25">
      <c r="A182" s="268">
        <v>83</v>
      </c>
      <c r="B182" s="268"/>
      <c r="C182" s="324" t="s">
        <v>688</v>
      </c>
      <c r="D182" s="324" t="s">
        <v>34</v>
      </c>
      <c r="E182" s="324" t="s">
        <v>687</v>
      </c>
      <c r="F182" s="310" t="s">
        <v>34</v>
      </c>
      <c r="G182" s="324" t="s">
        <v>687</v>
      </c>
      <c r="H182" s="62" t="s">
        <v>686</v>
      </c>
      <c r="I182" s="179">
        <v>1</v>
      </c>
      <c r="J182" s="329" t="s">
        <v>47</v>
      </c>
      <c r="K182" s="329" t="s">
        <v>27</v>
      </c>
      <c r="L182" s="310" t="s">
        <v>204</v>
      </c>
      <c r="M182" s="341" t="s">
        <v>37</v>
      </c>
      <c r="N182" s="51" t="s">
        <v>24</v>
      </c>
      <c r="O182" s="180"/>
      <c r="P182" s="329"/>
      <c r="Q182" s="329"/>
      <c r="R182" s="329"/>
      <c r="S182" s="341"/>
      <c r="T182" s="341" t="s">
        <v>24</v>
      </c>
      <c r="U182" s="341"/>
      <c r="V182" s="341"/>
      <c r="W182" s="341"/>
      <c r="X182" s="329"/>
      <c r="Y182" s="329"/>
      <c r="Z182" s="329"/>
      <c r="AA182" s="47">
        <f>COUNTIF(P182:Z182,"x")</f>
        <v>1</v>
      </c>
      <c r="AB182" s="329"/>
      <c r="AC182" s="341"/>
      <c r="AD182" s="329"/>
      <c r="AE182" s="329"/>
      <c r="AF182" s="329"/>
      <c r="AG182" s="329"/>
      <c r="AH182" s="329"/>
      <c r="AI182" s="329"/>
      <c r="AJ182" s="329"/>
      <c r="AK182" s="329"/>
      <c r="AL182" s="329"/>
      <c r="AM182" s="329"/>
      <c r="AN182" s="329"/>
      <c r="AO182" s="329"/>
      <c r="AP182" s="329"/>
      <c r="AQ182" s="329" t="s">
        <v>46</v>
      </c>
      <c r="AR182" s="329" t="s">
        <v>23</v>
      </c>
      <c r="AS182" s="329" t="s">
        <v>32</v>
      </c>
      <c r="AT182" s="329"/>
      <c r="AU182" s="329"/>
      <c r="AV182" s="329"/>
      <c r="AW182" s="329"/>
      <c r="AX182" s="329"/>
      <c r="AY182" s="39"/>
      <c r="AZ182" s="39"/>
      <c r="BA182" s="39"/>
      <c r="BB182" s="39"/>
      <c r="BC182" s="329"/>
      <c r="BD182" s="329"/>
      <c r="BE182" s="329"/>
      <c r="BF182" s="329"/>
      <c r="BG182" s="329"/>
      <c r="BH182" s="329"/>
      <c r="BI182" s="329"/>
      <c r="BJ182" s="45">
        <v>2</v>
      </c>
      <c r="BK182" s="45">
        <v>2</v>
      </c>
      <c r="BL182" s="45">
        <v>2</v>
      </c>
      <c r="BM182" s="45">
        <v>2</v>
      </c>
      <c r="BN182" s="45">
        <v>2</v>
      </c>
      <c r="BO182" s="45">
        <v>2</v>
      </c>
      <c r="BP182" s="45">
        <v>2</v>
      </c>
      <c r="BQ182" s="45">
        <v>2</v>
      </c>
      <c r="BR182" s="45">
        <v>2</v>
      </c>
      <c r="BS182" s="45">
        <v>2</v>
      </c>
      <c r="BT182" s="45">
        <v>2</v>
      </c>
      <c r="BU182" s="45">
        <v>2</v>
      </c>
      <c r="BV182" s="45">
        <v>2</v>
      </c>
      <c r="BW182" s="45">
        <v>2</v>
      </c>
      <c r="BX182" s="45">
        <v>2</v>
      </c>
      <c r="BY182" s="45">
        <v>2</v>
      </c>
      <c r="BZ182" s="45">
        <v>2</v>
      </c>
      <c r="CA182" s="45">
        <v>2</v>
      </c>
      <c r="CB182" s="45">
        <v>2</v>
      </c>
      <c r="CC182" s="45">
        <v>2</v>
      </c>
      <c r="CD182" s="45">
        <v>2</v>
      </c>
      <c r="CE182" s="45">
        <v>2</v>
      </c>
      <c r="CF182" s="45">
        <v>2</v>
      </c>
      <c r="CG182" s="45">
        <v>2</v>
      </c>
      <c r="CH182" s="45">
        <v>2</v>
      </c>
      <c r="CI182" s="45">
        <v>2</v>
      </c>
      <c r="CJ182" s="45">
        <v>2</v>
      </c>
      <c r="CK182" s="45">
        <v>2</v>
      </c>
      <c r="CL182" s="45">
        <v>2</v>
      </c>
      <c r="CM182" s="45">
        <v>2</v>
      </c>
      <c r="CN182" s="45">
        <v>2</v>
      </c>
      <c r="CO182" s="45">
        <v>2</v>
      </c>
      <c r="CP182" s="45">
        <v>2</v>
      </c>
      <c r="CQ182" s="45">
        <v>2</v>
      </c>
      <c r="CR182" s="45">
        <v>2</v>
      </c>
      <c r="CS182" s="45">
        <v>2</v>
      </c>
      <c r="CT182" s="45">
        <v>2</v>
      </c>
      <c r="CU182" s="45"/>
      <c r="CV182" s="45"/>
      <c r="CW182" s="45"/>
      <c r="CX182" s="45">
        <v>2</v>
      </c>
      <c r="CY182" s="43">
        <f>COUNTIF($BI182:$CX182,2)</f>
        <v>38</v>
      </c>
      <c r="CZ182" s="42">
        <f>CY182/COUNTA($BJ182:$CX182)</f>
        <v>1</v>
      </c>
      <c r="DA182" s="43">
        <f>COUNTIF($BJ182:$CX182,1)</f>
        <v>0</v>
      </c>
      <c r="DB182" s="42">
        <f>DA182/COUNTA($BI182:$CX182)</f>
        <v>0</v>
      </c>
      <c r="DC182" s="43">
        <f>COUNTIF($BI182:$CX182,0)</f>
        <v>0</v>
      </c>
      <c r="DD182" s="42">
        <f>DC182/COUNTA($BI182:$CX182)</f>
        <v>0</v>
      </c>
      <c r="DE182" s="43">
        <f>COUNTIF($BI182:$CX182,"KĐG")</f>
        <v>0</v>
      </c>
      <c r="DF182" s="42">
        <f>DE182/COUNTA($BI182:$CX182)</f>
        <v>0</v>
      </c>
      <c r="DG182" s="52">
        <f>(((CY182*2)+(DA182*1)+(DC182*0)))/COUNTA($BI182:$CX182)</f>
        <v>2</v>
      </c>
      <c r="DH182" s="43" t="str">
        <f>IF(DG182&gt;=1.6,"Đạt mục tiêu",IF(DG182&gt;=1,"Cần cố gắng","Chưa đạt"))</f>
        <v>Đạt mục tiêu</v>
      </c>
      <c r="DI182" s="39"/>
    </row>
    <row r="183" spans="1:113" s="38" customFormat="1" ht="63" hidden="1" customHeight="1" x14ac:dyDescent="0.25">
      <c r="A183" s="628">
        <v>21</v>
      </c>
      <c r="B183" s="629"/>
      <c r="C183" s="632" t="s">
        <v>685</v>
      </c>
      <c r="D183" s="623" t="s">
        <v>34</v>
      </c>
      <c r="E183" s="632" t="s">
        <v>684</v>
      </c>
      <c r="F183" s="665" t="s">
        <v>34</v>
      </c>
      <c r="G183" s="623" t="s">
        <v>683</v>
      </c>
      <c r="H183" s="329" t="s">
        <v>682</v>
      </c>
      <c r="I183" s="737" t="s">
        <v>1123</v>
      </c>
      <c r="J183" s="329" t="s">
        <v>57</v>
      </c>
      <c r="K183" s="329" t="s">
        <v>27</v>
      </c>
      <c r="L183" s="310" t="s">
        <v>681</v>
      </c>
      <c r="M183" s="341" t="s">
        <v>37</v>
      </c>
      <c r="N183" s="51" t="s">
        <v>24</v>
      </c>
      <c r="O183" s="732"/>
      <c r="P183" s="329"/>
      <c r="Q183" s="329"/>
      <c r="R183" s="329"/>
      <c r="S183" s="341"/>
      <c r="T183" s="341"/>
      <c r="U183" s="341"/>
      <c r="V183" s="341"/>
      <c r="W183" s="341" t="s">
        <v>24</v>
      </c>
      <c r="X183" s="329"/>
      <c r="Y183" s="329"/>
      <c r="Z183" s="329"/>
      <c r="AA183" s="47">
        <f>COUNTIF(P183:Z183,"x")</f>
        <v>1</v>
      </c>
      <c r="AB183" s="329"/>
      <c r="AC183" s="341"/>
      <c r="AD183" s="329"/>
      <c r="AE183" s="329"/>
      <c r="AF183" s="329"/>
      <c r="AG183" s="329"/>
      <c r="AH183" s="329"/>
      <c r="AI183" s="329"/>
      <c r="AJ183" s="329"/>
      <c r="AK183" s="329"/>
      <c r="AL183" s="329"/>
      <c r="AM183" s="329"/>
      <c r="AN183" s="329"/>
      <c r="AO183" s="329"/>
      <c r="AP183" s="329"/>
      <c r="AQ183" s="329"/>
      <c r="AR183" s="329"/>
      <c r="AS183" s="329"/>
      <c r="AT183" s="329"/>
      <c r="AU183" s="329" t="s">
        <v>56</v>
      </c>
      <c r="AV183" s="329"/>
      <c r="AW183" s="329"/>
      <c r="AX183" s="329"/>
      <c r="AY183" s="39"/>
      <c r="AZ183" s="39"/>
      <c r="BA183" s="39"/>
      <c r="BB183" s="39"/>
      <c r="BC183" s="329"/>
      <c r="BD183" s="329"/>
      <c r="BE183" s="329"/>
      <c r="BF183" s="329"/>
      <c r="BG183" s="329"/>
      <c r="BH183" s="329"/>
      <c r="BI183" s="329"/>
      <c r="BJ183" s="45">
        <v>2</v>
      </c>
      <c r="BK183" s="45">
        <v>2</v>
      </c>
      <c r="BL183" s="45">
        <v>2</v>
      </c>
      <c r="BM183" s="45">
        <v>2</v>
      </c>
      <c r="BN183" s="45">
        <v>2</v>
      </c>
      <c r="BO183" s="45">
        <v>2</v>
      </c>
      <c r="BP183" s="45">
        <v>2</v>
      </c>
      <c r="BQ183" s="45">
        <v>2</v>
      </c>
      <c r="BR183" s="45">
        <v>2</v>
      </c>
      <c r="BS183" s="45">
        <v>2</v>
      </c>
      <c r="BT183" s="45">
        <v>2</v>
      </c>
      <c r="BU183" s="45">
        <v>2</v>
      </c>
      <c r="BV183" s="45">
        <v>2</v>
      </c>
      <c r="BW183" s="45">
        <v>2</v>
      </c>
      <c r="BX183" s="45">
        <v>2</v>
      </c>
      <c r="BY183" s="45">
        <v>2</v>
      </c>
      <c r="BZ183" s="45">
        <v>2</v>
      </c>
      <c r="CA183" s="45">
        <v>2</v>
      </c>
      <c r="CB183" s="45">
        <v>2</v>
      </c>
      <c r="CC183" s="45">
        <v>2</v>
      </c>
      <c r="CD183" s="45">
        <v>2</v>
      </c>
      <c r="CE183" s="45">
        <v>2</v>
      </c>
      <c r="CF183" s="45">
        <v>2</v>
      </c>
      <c r="CG183" s="45">
        <v>2</v>
      </c>
      <c r="CH183" s="45">
        <v>2</v>
      </c>
      <c r="CI183" s="45">
        <v>2</v>
      </c>
      <c r="CJ183" s="45">
        <v>2</v>
      </c>
      <c r="CK183" s="45">
        <v>2</v>
      </c>
      <c r="CL183" s="45">
        <v>2</v>
      </c>
      <c r="CM183" s="45">
        <v>2</v>
      </c>
      <c r="CN183" s="45">
        <v>2</v>
      </c>
      <c r="CO183" s="45">
        <v>2</v>
      </c>
      <c r="CP183" s="45">
        <v>2</v>
      </c>
      <c r="CQ183" s="45">
        <v>2</v>
      </c>
      <c r="CR183" s="45">
        <v>2</v>
      </c>
      <c r="CS183" s="45">
        <v>2</v>
      </c>
      <c r="CT183" s="45">
        <v>2</v>
      </c>
      <c r="CU183" s="45"/>
      <c r="CV183" s="45"/>
      <c r="CW183" s="45"/>
      <c r="CX183" s="45">
        <v>2</v>
      </c>
      <c r="CY183" s="43">
        <f>COUNTIF($BI183:$CX183,2)</f>
        <v>38</v>
      </c>
      <c r="CZ183" s="42">
        <f>CY183/COUNTA($BI183:$CX183)</f>
        <v>1</v>
      </c>
      <c r="DA183" s="43">
        <f>COUNTIF($BI183:$CX183,1)</f>
        <v>0</v>
      </c>
      <c r="DB183" s="42">
        <f>DA183/COUNTA($BI183:$CX183)</f>
        <v>0</v>
      </c>
      <c r="DC183" s="43">
        <f>COUNTIF($BI183:$CX183,0)</f>
        <v>0</v>
      </c>
      <c r="DD183" s="42">
        <f>DC183/COUNTA($BI183:$CX183)</f>
        <v>0</v>
      </c>
      <c r="DE183" s="43">
        <f>COUNTIF($BI183:$CX183,"KĐG")</f>
        <v>0</v>
      </c>
      <c r="DF183" s="42">
        <f>DE183/COUNTA($BI183:$CX183)</f>
        <v>0</v>
      </c>
      <c r="DG183" s="52">
        <f>(((CY183*2)+(DA183*1)+(DC183*0)))/COUNTA($BI183:$CX183)</f>
        <v>2</v>
      </c>
      <c r="DH183" s="43" t="str">
        <f>IF(DG183&gt;=1.6,"Đạt mục tiêu",IF(DG183&gt;=1,"Cần cố gắng","Chưa đạt"))</f>
        <v>Đạt mục tiêu</v>
      </c>
      <c r="DI183" s="39"/>
    </row>
    <row r="184" spans="1:113" s="38" customFormat="1" ht="41.25" customHeight="1" x14ac:dyDescent="0.25">
      <c r="A184" s="627"/>
      <c r="B184" s="630"/>
      <c r="C184" s="632"/>
      <c r="D184" s="623"/>
      <c r="E184" s="632"/>
      <c r="F184" s="665"/>
      <c r="G184" s="623"/>
      <c r="H184" s="330" t="s">
        <v>680</v>
      </c>
      <c r="I184" s="738"/>
      <c r="J184" s="259"/>
      <c r="K184" s="421" t="s">
        <v>157</v>
      </c>
      <c r="L184" s="405"/>
      <c r="M184" s="341"/>
      <c r="N184" s="51"/>
      <c r="O184" s="740"/>
      <c r="P184" s="329"/>
      <c r="Q184" s="329"/>
      <c r="R184" s="329"/>
      <c r="S184" s="341"/>
      <c r="T184" s="341"/>
      <c r="U184" s="341"/>
      <c r="V184" s="341"/>
      <c r="W184" s="341"/>
      <c r="X184" s="329"/>
      <c r="Y184" s="329"/>
      <c r="Z184" s="329"/>
      <c r="AA184" s="47"/>
      <c r="AB184" s="329"/>
      <c r="AC184" s="341"/>
      <c r="AD184" s="329"/>
      <c r="AE184" s="329"/>
      <c r="AF184" s="329"/>
      <c r="AG184" s="329"/>
      <c r="AH184" s="329"/>
      <c r="AI184" s="329"/>
      <c r="AJ184" s="329"/>
      <c r="AK184" s="329"/>
      <c r="AL184" s="329"/>
      <c r="AM184" s="329"/>
      <c r="AN184" s="329"/>
      <c r="AO184" s="329"/>
      <c r="AP184" s="329"/>
      <c r="AQ184" s="329"/>
      <c r="AR184" s="329"/>
      <c r="AS184" s="329"/>
      <c r="AT184" s="329"/>
      <c r="AU184" s="329"/>
      <c r="AV184" s="329"/>
      <c r="AW184" s="329"/>
      <c r="AX184" s="329"/>
      <c r="AY184" s="601"/>
      <c r="AZ184" s="47"/>
      <c r="BA184" s="47"/>
      <c r="BB184" s="47" t="s">
        <v>56</v>
      </c>
      <c r="BC184" s="329"/>
      <c r="BD184" s="329"/>
      <c r="BE184" s="329"/>
      <c r="BF184" s="329"/>
      <c r="BG184" s="329"/>
      <c r="BH184" s="329"/>
      <c r="BI184" s="329"/>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3"/>
      <c r="CZ184" s="42"/>
      <c r="DA184" s="43"/>
      <c r="DB184" s="42"/>
      <c r="DC184" s="43"/>
      <c r="DD184" s="42"/>
      <c r="DE184" s="43"/>
      <c r="DF184" s="42"/>
      <c r="DG184" s="52"/>
      <c r="DH184" s="43"/>
      <c r="DI184" s="47"/>
    </row>
    <row r="185" spans="1:113" s="38" customFormat="1" ht="66.75" customHeight="1" x14ac:dyDescent="0.25">
      <c r="A185" s="627"/>
      <c r="B185" s="631"/>
      <c r="C185" s="632"/>
      <c r="D185" s="623"/>
      <c r="E185" s="632"/>
      <c r="F185" s="665"/>
      <c r="G185" s="623"/>
      <c r="H185" s="330" t="s">
        <v>679</v>
      </c>
      <c r="I185" s="739"/>
      <c r="J185" s="259" t="s">
        <v>33</v>
      </c>
      <c r="K185" s="580" t="s">
        <v>157</v>
      </c>
      <c r="L185" s="405" t="s">
        <v>204</v>
      </c>
      <c r="M185" s="341" t="s">
        <v>37</v>
      </c>
      <c r="N185" s="51" t="s">
        <v>24</v>
      </c>
      <c r="O185" s="733"/>
      <c r="P185" s="329"/>
      <c r="Q185" s="329"/>
      <c r="R185" s="329"/>
      <c r="S185" s="341"/>
      <c r="T185" s="341" t="s">
        <v>24</v>
      </c>
      <c r="U185" s="341"/>
      <c r="V185" s="341"/>
      <c r="W185" s="341"/>
      <c r="X185" s="329"/>
      <c r="Y185" s="329"/>
      <c r="Z185" s="329"/>
      <c r="AA185" s="47">
        <f>COUNTIF(P185:Z185,"x")</f>
        <v>1</v>
      </c>
      <c r="AB185" s="329"/>
      <c r="AC185" s="341"/>
      <c r="AD185" s="329"/>
      <c r="AE185" s="329"/>
      <c r="AF185" s="329"/>
      <c r="AG185" s="329"/>
      <c r="AH185" s="329"/>
      <c r="AI185" s="329"/>
      <c r="AJ185" s="329"/>
      <c r="AK185" s="329"/>
      <c r="AL185" s="329"/>
      <c r="AM185" s="329"/>
      <c r="AN185" s="329"/>
      <c r="AO185" s="329"/>
      <c r="AP185" s="329"/>
      <c r="AQ185" s="329"/>
      <c r="AR185" s="329"/>
      <c r="AS185" s="329" t="s">
        <v>32</v>
      </c>
      <c r="AT185" s="329"/>
      <c r="AU185" s="329"/>
      <c r="AV185" s="329"/>
      <c r="AW185" s="329"/>
      <c r="AX185" s="329"/>
      <c r="AY185" s="580"/>
      <c r="AZ185" s="477"/>
      <c r="BA185" s="47"/>
      <c r="BB185" s="47" t="s">
        <v>56</v>
      </c>
      <c r="BC185" s="329"/>
      <c r="BD185" s="329"/>
      <c r="BE185" s="329"/>
      <c r="BF185" s="329"/>
      <c r="BG185" s="329"/>
      <c r="BH185" s="329"/>
      <c r="BI185" s="329"/>
      <c r="BJ185" s="45">
        <v>2</v>
      </c>
      <c r="BK185" s="45">
        <v>2</v>
      </c>
      <c r="BL185" s="45">
        <v>2</v>
      </c>
      <c r="BM185" s="45">
        <v>2</v>
      </c>
      <c r="BN185" s="45">
        <v>2</v>
      </c>
      <c r="BO185" s="45">
        <v>2</v>
      </c>
      <c r="BP185" s="45">
        <v>2</v>
      </c>
      <c r="BQ185" s="45">
        <v>2</v>
      </c>
      <c r="BR185" s="45">
        <v>2</v>
      </c>
      <c r="BS185" s="45">
        <v>2</v>
      </c>
      <c r="BT185" s="45">
        <v>2</v>
      </c>
      <c r="BU185" s="45">
        <v>2</v>
      </c>
      <c r="BV185" s="45">
        <v>2</v>
      </c>
      <c r="BW185" s="45">
        <v>2</v>
      </c>
      <c r="BX185" s="45">
        <v>2</v>
      </c>
      <c r="BY185" s="45">
        <v>2</v>
      </c>
      <c r="BZ185" s="45">
        <v>2</v>
      </c>
      <c r="CA185" s="45">
        <v>2</v>
      </c>
      <c r="CB185" s="45">
        <v>2</v>
      </c>
      <c r="CC185" s="45">
        <v>2</v>
      </c>
      <c r="CD185" s="45">
        <v>2</v>
      </c>
      <c r="CE185" s="45">
        <v>2</v>
      </c>
      <c r="CF185" s="45">
        <v>2</v>
      </c>
      <c r="CG185" s="45">
        <v>2</v>
      </c>
      <c r="CH185" s="45">
        <v>2</v>
      </c>
      <c r="CI185" s="45">
        <v>2</v>
      </c>
      <c r="CJ185" s="45">
        <v>2</v>
      </c>
      <c r="CK185" s="45">
        <v>2</v>
      </c>
      <c r="CL185" s="45">
        <v>2</v>
      </c>
      <c r="CM185" s="45">
        <v>2</v>
      </c>
      <c r="CN185" s="45">
        <v>2</v>
      </c>
      <c r="CO185" s="45">
        <v>2</v>
      </c>
      <c r="CP185" s="45">
        <v>2</v>
      </c>
      <c r="CQ185" s="45">
        <v>2</v>
      </c>
      <c r="CR185" s="45">
        <v>2</v>
      </c>
      <c r="CS185" s="45">
        <v>2</v>
      </c>
      <c r="CT185" s="45">
        <v>2</v>
      </c>
      <c r="CU185" s="45"/>
      <c r="CV185" s="45"/>
      <c r="CW185" s="45"/>
      <c r="CX185" s="45">
        <v>2</v>
      </c>
      <c r="CY185" s="43">
        <f>COUNTIF($BI185:$CX185,2)</f>
        <v>38</v>
      </c>
      <c r="CZ185" s="42">
        <f>CY185/COUNTA($BI185:$CX185)</f>
        <v>1</v>
      </c>
      <c r="DA185" s="43">
        <f>COUNTIF($BI185:$CX185,1)</f>
        <v>0</v>
      </c>
      <c r="DB185" s="42">
        <f>DA185/COUNTA($BI185:$CX185)</f>
        <v>0</v>
      </c>
      <c r="DC185" s="43">
        <f>COUNTIF($BI185:$CX185,0)</f>
        <v>0</v>
      </c>
      <c r="DD185" s="42">
        <f>DC185/COUNTA($BI185:$CX185)</f>
        <v>0</v>
      </c>
      <c r="DE185" s="43">
        <f>COUNTIF($BI185:$CX185,"KĐG")</f>
        <v>0</v>
      </c>
      <c r="DF185" s="42">
        <f>DE185/COUNTA($BI185:$CX185)</f>
        <v>0</v>
      </c>
      <c r="DG185" s="52">
        <f>(((CY185*2)+(DA185*1)+(DC185*0)))/COUNTA($BI185:$CX185)</f>
        <v>2</v>
      </c>
      <c r="DH185" s="43" t="str">
        <f>IF(DG185&gt;=1.6,"Đạt mục tiêu",IF(DG185&gt;=1,"Cần cố gắng","Chưa đạt"))</f>
        <v>Đạt mục tiêu</v>
      </c>
      <c r="DI185" s="47"/>
    </row>
    <row r="186" spans="1:113" s="38" customFormat="1" ht="66" hidden="1" customHeight="1" x14ac:dyDescent="0.25">
      <c r="A186" s="268"/>
      <c r="B186" s="271"/>
      <c r="C186" s="310"/>
      <c r="D186" s="324"/>
      <c r="E186" s="310" t="s">
        <v>678</v>
      </c>
      <c r="F186" s="324"/>
      <c r="G186" s="310" t="s">
        <v>678</v>
      </c>
      <c r="H186" s="329" t="s">
        <v>677</v>
      </c>
      <c r="I186" s="179"/>
      <c r="J186" s="329" t="s">
        <v>57</v>
      </c>
      <c r="K186" s="329" t="s">
        <v>27</v>
      </c>
      <c r="L186" s="310" t="s">
        <v>204</v>
      </c>
      <c r="M186" s="341" t="s">
        <v>37</v>
      </c>
      <c r="N186" s="51" t="s">
        <v>24</v>
      </c>
      <c r="O186" s="348"/>
      <c r="P186" s="329"/>
      <c r="Q186" s="329"/>
      <c r="R186" s="329"/>
      <c r="S186" s="341"/>
      <c r="T186" s="341"/>
      <c r="U186" s="341"/>
      <c r="V186" s="341"/>
      <c r="W186" s="341" t="s">
        <v>24</v>
      </c>
      <c r="X186" s="329"/>
      <c r="Y186" s="329"/>
      <c r="Z186" s="329"/>
      <c r="AA186" s="47"/>
      <c r="AB186" s="329"/>
      <c r="AC186" s="341"/>
      <c r="AD186" s="329"/>
      <c r="AE186" s="329"/>
      <c r="AF186" s="329"/>
      <c r="AG186" s="329"/>
      <c r="AH186" s="329"/>
      <c r="AI186" s="329"/>
      <c r="AJ186" s="329"/>
      <c r="AK186" s="329"/>
      <c r="AL186" s="329"/>
      <c r="AM186" s="329"/>
      <c r="AN186" s="329"/>
      <c r="AO186" s="329"/>
      <c r="AP186" s="329"/>
      <c r="AQ186" s="329"/>
      <c r="AR186" s="329"/>
      <c r="AS186" s="329"/>
      <c r="AT186" s="329"/>
      <c r="AU186" s="329"/>
      <c r="AV186" s="329"/>
      <c r="AW186" s="329"/>
      <c r="AX186" s="329"/>
      <c r="AY186" s="39"/>
      <c r="AZ186" s="39"/>
      <c r="BA186" s="39"/>
      <c r="BB186" s="39"/>
      <c r="BC186" s="329"/>
      <c r="BD186" s="329"/>
      <c r="BE186" s="329"/>
      <c r="BF186" s="329"/>
      <c r="BG186" s="329"/>
      <c r="BH186" s="329"/>
      <c r="BI186" s="329"/>
      <c r="BJ186" s="45"/>
      <c r="BK186" s="45"/>
      <c r="BL186" s="45"/>
      <c r="BM186" s="45"/>
      <c r="BN186" s="45"/>
      <c r="BO186" s="45"/>
      <c r="BP186" s="45"/>
      <c r="BQ186" s="45"/>
      <c r="BR186" s="45"/>
      <c r="BS186" s="45"/>
      <c r="BT186" s="45"/>
      <c r="BU186" s="45"/>
      <c r="BV186" s="45"/>
      <c r="BW186" s="45"/>
      <c r="BX186" s="45"/>
      <c r="BY186" s="45"/>
      <c r="BZ186" s="45"/>
      <c r="CA186" s="45"/>
      <c r="CB186" s="45"/>
      <c r="CC186" s="45"/>
      <c r="CD186" s="45"/>
      <c r="CE186" s="45"/>
      <c r="CF186" s="45"/>
      <c r="CG186" s="45"/>
      <c r="CH186" s="45"/>
      <c r="CI186" s="45"/>
      <c r="CJ186" s="45"/>
      <c r="CK186" s="45"/>
      <c r="CL186" s="45"/>
      <c r="CM186" s="45"/>
      <c r="CN186" s="45"/>
      <c r="CO186" s="45"/>
      <c r="CP186" s="45"/>
      <c r="CQ186" s="45"/>
      <c r="CR186" s="45"/>
      <c r="CS186" s="45"/>
      <c r="CT186" s="45"/>
      <c r="CU186" s="45"/>
      <c r="CV186" s="45"/>
      <c r="CW186" s="45"/>
      <c r="CX186" s="45"/>
      <c r="CY186" s="43"/>
      <c r="CZ186" s="42"/>
      <c r="DA186" s="43"/>
      <c r="DB186" s="42"/>
      <c r="DC186" s="43"/>
      <c r="DD186" s="42"/>
      <c r="DE186" s="43"/>
      <c r="DF186" s="42"/>
      <c r="DG186" s="52"/>
      <c r="DH186" s="43"/>
      <c r="DI186" s="39"/>
    </row>
    <row r="187" spans="1:113" s="38" customFormat="1" ht="72.75" hidden="1" customHeight="1" x14ac:dyDescent="0.25">
      <c r="A187" s="268">
        <v>85</v>
      </c>
      <c r="B187" s="268"/>
      <c r="C187" s="324" t="s">
        <v>676</v>
      </c>
      <c r="D187" s="324" t="s">
        <v>34</v>
      </c>
      <c r="E187" s="324" t="s">
        <v>675</v>
      </c>
      <c r="F187" s="324" t="s">
        <v>34</v>
      </c>
      <c r="G187" s="324" t="s">
        <v>675</v>
      </c>
      <c r="H187" s="62" t="s">
        <v>674</v>
      </c>
      <c r="I187" s="327">
        <v>1</v>
      </c>
      <c r="J187" s="329" t="s">
        <v>57</v>
      </c>
      <c r="K187" s="329" t="s">
        <v>27</v>
      </c>
      <c r="L187" s="310" t="s">
        <v>204</v>
      </c>
      <c r="M187" s="341" t="s">
        <v>25</v>
      </c>
      <c r="N187" s="51" t="s">
        <v>24</v>
      </c>
      <c r="O187" s="50"/>
      <c r="P187" s="329"/>
      <c r="Q187" s="329"/>
      <c r="R187" s="329"/>
      <c r="S187" s="341"/>
      <c r="T187" s="341"/>
      <c r="U187" s="341"/>
      <c r="V187" s="341"/>
      <c r="W187" s="341" t="s">
        <v>24</v>
      </c>
      <c r="X187" s="329"/>
      <c r="Y187" s="329"/>
      <c r="Z187" s="329"/>
      <c r="AA187" s="47">
        <f>COUNTIF(P187:Z187,"x")</f>
        <v>1</v>
      </c>
      <c r="AB187" s="329"/>
      <c r="AC187" s="341"/>
      <c r="AD187" s="329"/>
      <c r="AE187" s="329"/>
      <c r="AF187" s="329"/>
      <c r="AG187" s="329"/>
      <c r="AH187" s="329"/>
      <c r="AI187" s="329"/>
      <c r="AJ187" s="329"/>
      <c r="AK187" s="329"/>
      <c r="AL187" s="329"/>
      <c r="AM187" s="329"/>
      <c r="AN187" s="329"/>
      <c r="AO187" s="329"/>
      <c r="AP187" s="329"/>
      <c r="AQ187" s="329"/>
      <c r="AR187" s="329"/>
      <c r="AS187" s="329"/>
      <c r="AT187" s="329"/>
      <c r="AU187" s="329" t="s">
        <v>46</v>
      </c>
      <c r="AV187" s="329"/>
      <c r="AW187" s="329"/>
      <c r="AX187" s="329"/>
      <c r="AY187" s="39"/>
      <c r="AZ187" s="39"/>
      <c r="BA187" s="39"/>
      <c r="BB187" s="39"/>
      <c r="BC187" s="329"/>
      <c r="BD187" s="329"/>
      <c r="BE187" s="329"/>
      <c r="BF187" s="329"/>
      <c r="BG187" s="329"/>
      <c r="BH187" s="329"/>
      <c r="BI187" s="329"/>
      <c r="BJ187" s="45">
        <v>2</v>
      </c>
      <c r="BK187" s="45">
        <v>2</v>
      </c>
      <c r="BL187" s="45">
        <v>2</v>
      </c>
      <c r="BM187" s="45">
        <v>2</v>
      </c>
      <c r="BN187" s="45">
        <v>2</v>
      </c>
      <c r="BO187" s="45">
        <v>2</v>
      </c>
      <c r="BP187" s="45">
        <v>2</v>
      </c>
      <c r="BQ187" s="45">
        <v>2</v>
      </c>
      <c r="BR187" s="45">
        <v>2</v>
      </c>
      <c r="BS187" s="45">
        <v>2</v>
      </c>
      <c r="BT187" s="45">
        <v>2</v>
      </c>
      <c r="BU187" s="45">
        <v>2</v>
      </c>
      <c r="BV187" s="45">
        <v>2</v>
      </c>
      <c r="BW187" s="45">
        <v>2</v>
      </c>
      <c r="BX187" s="45">
        <v>2</v>
      </c>
      <c r="BY187" s="45">
        <v>2</v>
      </c>
      <c r="BZ187" s="45">
        <v>2</v>
      </c>
      <c r="CA187" s="45">
        <v>2</v>
      </c>
      <c r="CB187" s="45">
        <v>2</v>
      </c>
      <c r="CC187" s="45">
        <v>2</v>
      </c>
      <c r="CD187" s="45">
        <v>2</v>
      </c>
      <c r="CE187" s="45">
        <v>2</v>
      </c>
      <c r="CF187" s="45">
        <v>2</v>
      </c>
      <c r="CG187" s="45">
        <v>2</v>
      </c>
      <c r="CH187" s="45">
        <v>2</v>
      </c>
      <c r="CI187" s="45">
        <v>2</v>
      </c>
      <c r="CJ187" s="45">
        <v>2</v>
      </c>
      <c r="CK187" s="45">
        <v>2</v>
      </c>
      <c r="CL187" s="45">
        <v>2</v>
      </c>
      <c r="CM187" s="45">
        <v>2</v>
      </c>
      <c r="CN187" s="45">
        <v>2</v>
      </c>
      <c r="CO187" s="45">
        <v>2</v>
      </c>
      <c r="CP187" s="45">
        <v>2</v>
      </c>
      <c r="CQ187" s="45">
        <v>2</v>
      </c>
      <c r="CR187" s="45">
        <v>2</v>
      </c>
      <c r="CS187" s="45">
        <v>2</v>
      </c>
      <c r="CT187" s="45">
        <v>2</v>
      </c>
      <c r="CU187" s="45"/>
      <c r="CV187" s="45"/>
      <c r="CW187" s="45"/>
      <c r="CX187" s="45">
        <v>2</v>
      </c>
      <c r="CY187" s="43">
        <f>COUNTIF($BI187:$CX187,2)</f>
        <v>38</v>
      </c>
      <c r="CZ187" s="42">
        <f>CY187/COUNTA($BI187:$CX187)</f>
        <v>1</v>
      </c>
      <c r="DA187" s="43">
        <f>COUNTIF($BI187:$CX187,1)</f>
        <v>0</v>
      </c>
      <c r="DB187" s="42">
        <f>DA187/COUNTA($BI187:$CX187)</f>
        <v>0</v>
      </c>
      <c r="DC187" s="43">
        <f>COUNTIF($BI187:$CX187,0)</f>
        <v>0</v>
      </c>
      <c r="DD187" s="42">
        <f>DC187/COUNTA($BI187:$CX187)</f>
        <v>0</v>
      </c>
      <c r="DE187" s="43">
        <f>COUNTIF($BI187:$CX187,"KĐG")</f>
        <v>0</v>
      </c>
      <c r="DF187" s="42">
        <f>DE187/COUNTA($BI187:$CX187)</f>
        <v>0</v>
      </c>
      <c r="DG187" s="52">
        <f>(((CY187*2)+(DA187*1)+(DC187*0)))/COUNTA($BI187:$CX187)</f>
        <v>2</v>
      </c>
      <c r="DH187" s="43" t="str">
        <f>IF(DG187&gt;=1.6,"Đạt mục tiêu",IF(DG187&gt;=1,"Cần cố gắng","Chưa đạt"))</f>
        <v>Đạt mục tiêu</v>
      </c>
      <c r="DI187" s="39"/>
    </row>
    <row r="188" spans="1:113" ht="25.5" customHeight="1" x14ac:dyDescent="0.25">
      <c r="A188" s="646"/>
      <c r="B188" s="629"/>
      <c r="C188" s="606" t="s">
        <v>673</v>
      </c>
      <c r="D188" s="607"/>
      <c r="E188" s="608"/>
      <c r="F188" s="607"/>
      <c r="G188" s="607"/>
      <c r="H188" s="613"/>
      <c r="I188" s="386" t="s">
        <v>314</v>
      </c>
      <c r="J188" s="262" t="s">
        <v>314</v>
      </c>
      <c r="K188" s="386" t="s">
        <v>314</v>
      </c>
      <c r="L188" s="262" t="s">
        <v>314</v>
      </c>
      <c r="M188" s="388"/>
      <c r="N188" s="388"/>
      <c r="O188" s="388"/>
      <c r="P188" s="388"/>
      <c r="Q188" s="388"/>
      <c r="R188" s="388"/>
      <c r="S188" s="388"/>
      <c r="T188" s="388"/>
      <c r="U188" s="388"/>
      <c r="V188" s="388"/>
      <c r="W188" s="388"/>
      <c r="X188" s="388"/>
      <c r="Y188" s="388"/>
      <c r="Z188" s="388"/>
      <c r="AA188" s="388"/>
      <c r="AB188" s="388"/>
      <c r="AC188" s="388"/>
      <c r="AD188" s="388"/>
      <c r="AE188" s="388"/>
      <c r="AF188" s="388"/>
      <c r="AG188" s="388"/>
      <c r="AH188" s="388"/>
      <c r="AI188" s="388"/>
      <c r="AJ188" s="388"/>
      <c r="AK188" s="388"/>
      <c r="AL188" s="388"/>
      <c r="AM188" s="388"/>
      <c r="AN188" s="388"/>
      <c r="AO188" s="388"/>
      <c r="AP188" s="388"/>
      <c r="AQ188" s="388"/>
      <c r="AR188" s="388"/>
      <c r="AS188" s="388"/>
      <c r="AT188" s="388"/>
      <c r="AU188" s="388"/>
      <c r="AV188" s="388"/>
      <c r="AW188" s="388"/>
      <c r="AX188" s="388"/>
      <c r="AY188" s="386" t="s">
        <v>314</v>
      </c>
      <c r="AZ188" s="386"/>
      <c r="BA188" s="262" t="s">
        <v>314</v>
      </c>
      <c r="BB188" s="262"/>
      <c r="BC188" s="388"/>
      <c r="BD188" s="388"/>
      <c r="BE188" s="388"/>
      <c r="BF188" s="388"/>
      <c r="BG188" s="388"/>
      <c r="BH188" s="388"/>
      <c r="BI188" s="388"/>
      <c r="BJ188" s="388"/>
      <c r="BK188" s="388"/>
      <c r="BL188" s="388"/>
      <c r="BM188" s="388"/>
      <c r="BN188" s="388"/>
      <c r="BO188" s="388"/>
      <c r="BP188" s="388"/>
      <c r="BQ188" s="388"/>
      <c r="BR188" s="388"/>
      <c r="BS188" s="388"/>
      <c r="BT188" s="388"/>
      <c r="BU188" s="388"/>
      <c r="BV188" s="388"/>
      <c r="BW188" s="388"/>
      <c r="BX188" s="388"/>
      <c r="BY188" s="388"/>
      <c r="BZ188" s="388"/>
      <c r="CA188" s="388"/>
      <c r="CB188" s="388"/>
      <c r="CC188" s="388"/>
      <c r="CD188" s="388"/>
      <c r="CE188" s="388"/>
      <c r="CF188" s="388"/>
      <c r="CG188" s="388"/>
      <c r="CH188" s="388"/>
      <c r="CI188" s="388"/>
      <c r="CJ188" s="388"/>
      <c r="CK188" s="388"/>
      <c r="CL188" s="388"/>
      <c r="CM188" s="388"/>
      <c r="CN188" s="388"/>
      <c r="CO188" s="388"/>
      <c r="CP188" s="388"/>
      <c r="CQ188" s="388"/>
      <c r="CR188" s="388"/>
      <c r="CS188" s="388"/>
      <c r="CT188" s="388"/>
      <c r="CU188" s="388"/>
      <c r="CV188" s="388"/>
      <c r="CW188" s="388"/>
      <c r="CX188" s="388"/>
      <c r="CY188" s="388"/>
      <c r="CZ188" s="388"/>
      <c r="DA188" s="388"/>
      <c r="DB188" s="388"/>
      <c r="DC188" s="388"/>
      <c r="DD188" s="388"/>
      <c r="DE188" s="388"/>
      <c r="DF188" s="388"/>
      <c r="DG188" s="388"/>
      <c r="DH188" s="388"/>
      <c r="DI188" s="262" t="s">
        <v>314</v>
      </c>
    </row>
    <row r="189" spans="1:113" ht="20.25" customHeight="1" x14ac:dyDescent="0.25">
      <c r="A189" s="648"/>
      <c r="B189" s="631"/>
      <c r="C189" s="564" t="s">
        <v>672</v>
      </c>
      <c r="D189" s="571"/>
      <c r="E189" s="566"/>
      <c r="F189" s="571"/>
      <c r="G189" s="565"/>
      <c r="H189" s="567"/>
      <c r="I189" s="386" t="s">
        <v>314</v>
      </c>
      <c r="J189" s="262" t="s">
        <v>314</v>
      </c>
      <c r="K189" s="386" t="s">
        <v>314</v>
      </c>
      <c r="L189" s="262" t="s">
        <v>314</v>
      </c>
      <c r="M189" s="387"/>
      <c r="N189" s="387"/>
      <c r="O189" s="387"/>
      <c r="P189" s="387"/>
      <c r="Q189" s="387"/>
      <c r="R189" s="387"/>
      <c r="S189" s="387"/>
      <c r="T189" s="387"/>
      <c r="U189" s="387"/>
      <c r="V189" s="387"/>
      <c r="W189" s="387"/>
      <c r="X189" s="387"/>
      <c r="Y189" s="387"/>
      <c r="Z189" s="387"/>
      <c r="AA189" s="387"/>
      <c r="AB189" s="387"/>
      <c r="AC189" s="387"/>
      <c r="AD189" s="387"/>
      <c r="AE189" s="387"/>
      <c r="AF189" s="387"/>
      <c r="AG189" s="387"/>
      <c r="AH189" s="387"/>
      <c r="AI189" s="387"/>
      <c r="AJ189" s="387"/>
      <c r="AK189" s="387"/>
      <c r="AL189" s="387"/>
      <c r="AM189" s="387"/>
      <c r="AN189" s="387"/>
      <c r="AO189" s="387"/>
      <c r="AP189" s="387"/>
      <c r="AQ189" s="387"/>
      <c r="AR189" s="387"/>
      <c r="AS189" s="387"/>
      <c r="AT189" s="387"/>
      <c r="AU189" s="387"/>
      <c r="AV189" s="387"/>
      <c r="AW189" s="387"/>
      <c r="AX189" s="387"/>
      <c r="AY189" s="386" t="s">
        <v>314</v>
      </c>
      <c r="AZ189" s="386"/>
      <c r="BA189" s="262" t="s">
        <v>314</v>
      </c>
      <c r="BB189" s="262"/>
      <c r="BC189" s="387"/>
      <c r="BD189" s="387"/>
      <c r="BE189" s="387"/>
      <c r="BF189" s="387"/>
      <c r="BG189" s="387"/>
      <c r="BH189" s="387"/>
      <c r="BI189" s="387"/>
      <c r="BJ189" s="387"/>
      <c r="BK189" s="387"/>
      <c r="BL189" s="387"/>
      <c r="BM189" s="387"/>
      <c r="BN189" s="387"/>
      <c r="BO189" s="387"/>
      <c r="BP189" s="387"/>
      <c r="BQ189" s="387"/>
      <c r="BR189" s="387"/>
      <c r="BS189" s="387"/>
      <c r="BT189" s="387"/>
      <c r="BU189" s="387"/>
      <c r="BV189" s="387"/>
      <c r="BW189" s="387"/>
      <c r="BX189" s="387"/>
      <c r="BY189" s="387"/>
      <c r="BZ189" s="387"/>
      <c r="CA189" s="387"/>
      <c r="CB189" s="387"/>
      <c r="CC189" s="387"/>
      <c r="CD189" s="387"/>
      <c r="CE189" s="387"/>
      <c r="CF189" s="387"/>
      <c r="CG189" s="387"/>
      <c r="CH189" s="387"/>
      <c r="CI189" s="387"/>
      <c r="CJ189" s="387"/>
      <c r="CK189" s="387"/>
      <c r="CL189" s="387"/>
      <c r="CM189" s="387"/>
      <c r="CN189" s="387"/>
      <c r="CO189" s="387"/>
      <c r="CP189" s="387"/>
      <c r="CQ189" s="387"/>
      <c r="CR189" s="387"/>
      <c r="CS189" s="387"/>
      <c r="CT189" s="387"/>
      <c r="CU189" s="387"/>
      <c r="CV189" s="387"/>
      <c r="CW189" s="387"/>
      <c r="CX189" s="387"/>
      <c r="CY189" s="387"/>
      <c r="CZ189" s="387"/>
      <c r="DA189" s="387"/>
      <c r="DB189" s="387"/>
      <c r="DC189" s="387"/>
      <c r="DD189" s="387"/>
      <c r="DE189" s="387"/>
      <c r="DF189" s="387"/>
      <c r="DG189" s="387"/>
      <c r="DH189" s="387"/>
      <c r="DI189" s="262" t="s">
        <v>314</v>
      </c>
    </row>
    <row r="190" spans="1:113" s="38" customFormat="1" ht="73.5" hidden="1" customHeight="1" x14ac:dyDescent="0.25">
      <c r="A190" s="268">
        <v>86</v>
      </c>
      <c r="B190" s="268"/>
      <c r="C190" s="324" t="s">
        <v>671</v>
      </c>
      <c r="D190" s="324" t="s">
        <v>34</v>
      </c>
      <c r="E190" s="324" t="s">
        <v>670</v>
      </c>
      <c r="F190" s="324" t="s">
        <v>34</v>
      </c>
      <c r="G190" s="310" t="s">
        <v>670</v>
      </c>
      <c r="H190" s="310" t="s">
        <v>669</v>
      </c>
      <c r="I190" s="730"/>
      <c r="J190" s="329" t="s">
        <v>66</v>
      </c>
      <c r="K190" s="329" t="s">
        <v>27</v>
      </c>
      <c r="L190" s="310" t="s">
        <v>204</v>
      </c>
      <c r="M190" s="341" t="s">
        <v>37</v>
      </c>
      <c r="N190" s="51" t="s">
        <v>24</v>
      </c>
      <c r="O190" s="732"/>
      <c r="P190" s="341"/>
      <c r="Q190" s="341"/>
      <c r="R190" s="341"/>
      <c r="S190" s="341"/>
      <c r="T190" s="341"/>
      <c r="U190" s="341" t="s">
        <v>24</v>
      </c>
      <c r="V190" s="341"/>
      <c r="W190" s="341"/>
      <c r="X190" s="341" t="s">
        <v>24</v>
      </c>
      <c r="Y190" s="341"/>
      <c r="Z190" s="341"/>
      <c r="AA190" s="47">
        <f>COUNTIF(P190:Z190,"x")</f>
        <v>2</v>
      </c>
      <c r="AB190" s="329"/>
      <c r="AC190" s="341"/>
      <c r="AD190" s="329"/>
      <c r="AE190" s="329"/>
      <c r="AF190" s="329"/>
      <c r="AG190" s="329"/>
      <c r="AH190" s="329"/>
      <c r="AI190" s="329"/>
      <c r="AJ190" s="329"/>
      <c r="AK190" s="329"/>
      <c r="AL190" s="329" t="s">
        <v>32</v>
      </c>
      <c r="AM190" s="329"/>
      <c r="AN190" s="329"/>
      <c r="AO190" s="329"/>
      <c r="AP190" s="329"/>
      <c r="AQ190" s="329"/>
      <c r="AR190" s="329"/>
      <c r="AS190" s="329"/>
      <c r="AT190" s="329"/>
      <c r="AU190" s="329"/>
      <c r="AV190" s="329"/>
      <c r="AW190" s="329"/>
      <c r="AX190" s="329"/>
      <c r="AY190" s="39"/>
      <c r="AZ190" s="39"/>
      <c r="BA190" s="39"/>
      <c r="BB190" s="39"/>
      <c r="BC190" s="329"/>
      <c r="BD190" s="329"/>
      <c r="BE190" s="329"/>
      <c r="BF190" s="329"/>
      <c r="BG190" s="329"/>
      <c r="BH190" s="329"/>
      <c r="BI190" s="329"/>
      <c r="BJ190" s="45">
        <v>2</v>
      </c>
      <c r="BK190" s="45">
        <v>1</v>
      </c>
      <c r="BL190" s="45">
        <v>2</v>
      </c>
      <c r="BM190" s="45">
        <v>2</v>
      </c>
      <c r="BN190" s="45">
        <v>2</v>
      </c>
      <c r="BO190" s="45">
        <v>2</v>
      </c>
      <c r="BP190" s="45">
        <v>2</v>
      </c>
      <c r="BQ190" s="45">
        <v>2</v>
      </c>
      <c r="BR190" s="45">
        <v>2</v>
      </c>
      <c r="BS190" s="45">
        <v>2</v>
      </c>
      <c r="BT190" s="45">
        <v>1</v>
      </c>
      <c r="BU190" s="45">
        <v>2</v>
      </c>
      <c r="BV190" s="45">
        <v>2</v>
      </c>
      <c r="BW190" s="45">
        <v>2</v>
      </c>
      <c r="BX190" s="45">
        <v>2</v>
      </c>
      <c r="BY190" s="45">
        <v>2</v>
      </c>
      <c r="BZ190" s="45">
        <v>1</v>
      </c>
      <c r="CA190" s="45">
        <v>2</v>
      </c>
      <c r="CB190" s="45">
        <v>2</v>
      </c>
      <c r="CC190" s="45">
        <v>2</v>
      </c>
      <c r="CD190" s="45">
        <v>2</v>
      </c>
      <c r="CE190" s="45">
        <v>2</v>
      </c>
      <c r="CF190" s="45">
        <v>2</v>
      </c>
      <c r="CG190" s="45">
        <v>2</v>
      </c>
      <c r="CH190" s="45">
        <v>2</v>
      </c>
      <c r="CI190" s="45">
        <v>2</v>
      </c>
      <c r="CJ190" s="45">
        <v>2</v>
      </c>
      <c r="CK190" s="45">
        <v>2</v>
      </c>
      <c r="CL190" s="45">
        <v>2</v>
      </c>
      <c r="CM190" s="45">
        <v>2</v>
      </c>
      <c r="CN190" s="45">
        <v>1</v>
      </c>
      <c r="CO190" s="45">
        <v>2</v>
      </c>
      <c r="CP190" s="45">
        <v>2</v>
      </c>
      <c r="CQ190" s="45">
        <v>2</v>
      </c>
      <c r="CR190" s="45">
        <v>2</v>
      </c>
      <c r="CS190" s="45">
        <v>2</v>
      </c>
      <c r="CT190" s="45">
        <v>2</v>
      </c>
      <c r="CU190" s="45">
        <v>2</v>
      </c>
      <c r="CV190" s="45">
        <v>2</v>
      </c>
      <c r="CW190" s="45">
        <v>2</v>
      </c>
      <c r="CX190" s="45">
        <v>2</v>
      </c>
      <c r="CY190" s="43">
        <f t="shared" ref="CY190:CY202" si="73">COUNTIF($BI190:$CX190,2)</f>
        <v>37</v>
      </c>
      <c r="CZ190" s="42">
        <f t="shared" ref="CZ190:CZ202" si="74">CY190/COUNTA($BI190:$CX190)</f>
        <v>0.90243902439024393</v>
      </c>
      <c r="DA190" s="43">
        <f t="shared" ref="DA190:DA202" si="75">COUNTIF($BI190:$CX190,1)</f>
        <v>4</v>
      </c>
      <c r="DB190" s="42">
        <f t="shared" ref="DB190:DB202" si="76">DA190/COUNTA($BI190:$CX190)</f>
        <v>9.7560975609756101E-2</v>
      </c>
      <c r="DC190" s="43">
        <f t="shared" ref="DC190:DC202" si="77">COUNTIF($BI190:$CX190,0)</f>
        <v>0</v>
      </c>
      <c r="DD190" s="42">
        <f t="shared" ref="DD190:DD202" si="78">DC190/COUNTA($BI190:$CX190)</f>
        <v>0</v>
      </c>
      <c r="DE190" s="43">
        <f t="shared" ref="DE190:DE202" si="79">COUNTIF($BI190:$CX190,"KĐG")</f>
        <v>0</v>
      </c>
      <c r="DF190" s="42">
        <f t="shared" ref="DF190:DF202" si="80">DE190/COUNTA($BI190:$CX190)</f>
        <v>0</v>
      </c>
      <c r="DG190" s="52">
        <f t="shared" ref="DG190:DG202" si="81">(((CY190*2)+(DA190*1)+(DC190*0)))/COUNTA($BI190:$CX190)</f>
        <v>1.9024390243902438</v>
      </c>
      <c r="DH190" s="43" t="str">
        <f t="shared" ref="DH190:DH202" si="82">IF(DG190&gt;=1.6,"Đạt mục tiêu",IF(DG190&gt;=1,"Cần cố gắng","Chưa đạt"))</f>
        <v>Đạt mục tiêu</v>
      </c>
      <c r="DI190" s="39"/>
    </row>
    <row r="191" spans="1:113" s="38" customFormat="1" ht="36.75" hidden="1" customHeight="1" x14ac:dyDescent="0.25">
      <c r="A191" s="268">
        <v>87</v>
      </c>
      <c r="B191" s="268"/>
      <c r="C191" s="324" t="s">
        <v>668</v>
      </c>
      <c r="D191" s="324" t="s">
        <v>34</v>
      </c>
      <c r="E191" s="324" t="s">
        <v>667</v>
      </c>
      <c r="F191" s="324" t="s">
        <v>34</v>
      </c>
      <c r="G191" s="324" t="s">
        <v>667</v>
      </c>
      <c r="H191" s="345" t="s">
        <v>666</v>
      </c>
      <c r="I191" s="731"/>
      <c r="J191" s="329" t="s">
        <v>43</v>
      </c>
      <c r="K191" s="329" t="s">
        <v>27</v>
      </c>
      <c r="L191" s="310" t="s">
        <v>204</v>
      </c>
      <c r="M191" s="341" t="s">
        <v>37</v>
      </c>
      <c r="N191" s="51" t="s">
        <v>24</v>
      </c>
      <c r="O191" s="733"/>
      <c r="P191" s="341"/>
      <c r="Q191" s="341"/>
      <c r="R191" s="341"/>
      <c r="S191" s="341" t="s">
        <v>24</v>
      </c>
      <c r="T191" s="341"/>
      <c r="U191" s="341"/>
      <c r="V191" s="341"/>
      <c r="W191" s="341"/>
      <c r="X191" s="341"/>
      <c r="Y191" s="341"/>
      <c r="Z191" s="341"/>
      <c r="AA191" s="47">
        <f>COUNTIF(P191:Z191,"x")</f>
        <v>1</v>
      </c>
      <c r="AB191" s="329"/>
      <c r="AC191" s="341"/>
      <c r="AD191" s="329"/>
      <c r="AE191" s="329"/>
      <c r="AF191" s="329"/>
      <c r="AG191" s="329"/>
      <c r="AH191" s="329"/>
      <c r="AI191" s="329"/>
      <c r="AJ191" s="329"/>
      <c r="AK191" s="329"/>
      <c r="AL191" s="329"/>
      <c r="AM191" s="329" t="s">
        <v>32</v>
      </c>
      <c r="AN191" s="329"/>
      <c r="AO191" s="329"/>
      <c r="AP191" s="329"/>
      <c r="AQ191" s="329"/>
      <c r="AR191" s="329"/>
      <c r="AS191" s="329"/>
      <c r="AT191" s="329"/>
      <c r="AU191" s="329"/>
      <c r="AV191" s="329"/>
      <c r="AW191" s="329"/>
      <c r="AX191" s="329"/>
      <c r="AY191" s="39"/>
      <c r="AZ191" s="39"/>
      <c r="BA191" s="39"/>
      <c r="BB191" s="39"/>
      <c r="BC191" s="329" t="s">
        <v>32</v>
      </c>
      <c r="BD191" s="329"/>
      <c r="BE191" s="329"/>
      <c r="BF191" s="329"/>
      <c r="BG191" s="329"/>
      <c r="BH191" s="329"/>
      <c r="BI191" s="329"/>
      <c r="BJ191" s="45">
        <v>2</v>
      </c>
      <c r="BK191" s="45">
        <v>1</v>
      </c>
      <c r="BL191" s="45">
        <v>2</v>
      </c>
      <c r="BM191" s="45">
        <v>2</v>
      </c>
      <c r="BN191" s="45">
        <v>2</v>
      </c>
      <c r="BO191" s="45">
        <v>2</v>
      </c>
      <c r="BP191" s="45">
        <v>2</v>
      </c>
      <c r="BQ191" s="45">
        <v>2</v>
      </c>
      <c r="BR191" s="45">
        <v>2</v>
      </c>
      <c r="BS191" s="45">
        <v>2</v>
      </c>
      <c r="BT191" s="45">
        <v>1</v>
      </c>
      <c r="BU191" s="45">
        <v>2</v>
      </c>
      <c r="BV191" s="45">
        <v>2</v>
      </c>
      <c r="BW191" s="45">
        <v>2</v>
      </c>
      <c r="BX191" s="45">
        <v>2</v>
      </c>
      <c r="BY191" s="45">
        <v>2</v>
      </c>
      <c r="BZ191" s="45">
        <v>1</v>
      </c>
      <c r="CA191" s="45">
        <v>2</v>
      </c>
      <c r="CB191" s="45">
        <v>2</v>
      </c>
      <c r="CC191" s="45">
        <v>2</v>
      </c>
      <c r="CD191" s="45">
        <v>2</v>
      </c>
      <c r="CE191" s="45">
        <v>2</v>
      </c>
      <c r="CF191" s="45">
        <v>2</v>
      </c>
      <c r="CG191" s="45">
        <v>2</v>
      </c>
      <c r="CH191" s="45">
        <v>2</v>
      </c>
      <c r="CI191" s="45">
        <v>2</v>
      </c>
      <c r="CJ191" s="45">
        <v>2</v>
      </c>
      <c r="CK191" s="45">
        <v>2</v>
      </c>
      <c r="CL191" s="45">
        <v>2</v>
      </c>
      <c r="CM191" s="45">
        <v>2</v>
      </c>
      <c r="CN191" s="45">
        <v>1</v>
      </c>
      <c r="CO191" s="45">
        <v>2</v>
      </c>
      <c r="CP191" s="45">
        <v>2</v>
      </c>
      <c r="CQ191" s="45">
        <v>2</v>
      </c>
      <c r="CR191" s="45">
        <v>2</v>
      </c>
      <c r="CS191" s="45">
        <v>2</v>
      </c>
      <c r="CT191" s="45">
        <v>2</v>
      </c>
      <c r="CU191" s="45">
        <v>2</v>
      </c>
      <c r="CV191" s="45">
        <v>2</v>
      </c>
      <c r="CW191" s="45">
        <v>2</v>
      </c>
      <c r="CX191" s="45">
        <v>2</v>
      </c>
      <c r="CY191" s="43">
        <f t="shared" si="73"/>
        <v>37</v>
      </c>
      <c r="CZ191" s="42">
        <f t="shared" si="74"/>
        <v>0.90243902439024393</v>
      </c>
      <c r="DA191" s="43">
        <f t="shared" si="75"/>
        <v>4</v>
      </c>
      <c r="DB191" s="42">
        <f t="shared" si="76"/>
        <v>9.7560975609756101E-2</v>
      </c>
      <c r="DC191" s="43">
        <f t="shared" si="77"/>
        <v>0</v>
      </c>
      <c r="DD191" s="42">
        <f t="shared" si="78"/>
        <v>0</v>
      </c>
      <c r="DE191" s="43">
        <f t="shared" si="79"/>
        <v>0</v>
      </c>
      <c r="DF191" s="42">
        <f t="shared" si="80"/>
        <v>0</v>
      </c>
      <c r="DG191" s="52">
        <f t="shared" si="81"/>
        <v>1.9024390243902438</v>
      </c>
      <c r="DH191" s="43" t="str">
        <f t="shared" si="82"/>
        <v>Đạt mục tiêu</v>
      </c>
      <c r="DI191" s="39"/>
    </row>
    <row r="192" spans="1:113" s="38" customFormat="1" ht="99" customHeight="1" x14ac:dyDescent="0.25">
      <c r="A192" s="447">
        <v>22</v>
      </c>
      <c r="B192" s="268"/>
      <c r="C192" s="317" t="s">
        <v>1136</v>
      </c>
      <c r="D192" s="445" t="s">
        <v>34</v>
      </c>
      <c r="E192" s="317" t="s">
        <v>665</v>
      </c>
      <c r="F192" s="450" t="s">
        <v>34</v>
      </c>
      <c r="G192" s="310" t="s">
        <v>664</v>
      </c>
      <c r="H192" s="317" t="s">
        <v>1137</v>
      </c>
      <c r="I192" s="528" t="s">
        <v>1123</v>
      </c>
      <c r="J192" s="259" t="s">
        <v>33</v>
      </c>
      <c r="K192" s="580" t="s">
        <v>27</v>
      </c>
      <c r="L192" s="405" t="s">
        <v>204</v>
      </c>
      <c r="M192" s="341" t="s">
        <v>37</v>
      </c>
      <c r="N192" s="51" t="s">
        <v>24</v>
      </c>
      <c r="O192" s="315"/>
      <c r="P192" s="341"/>
      <c r="Q192" s="341"/>
      <c r="R192" s="341"/>
      <c r="S192" s="341"/>
      <c r="T192" s="341"/>
      <c r="U192" s="341"/>
      <c r="V192" s="341"/>
      <c r="W192" s="341"/>
      <c r="X192" s="341"/>
      <c r="Y192" s="341"/>
      <c r="Z192" s="341" t="s">
        <v>24</v>
      </c>
      <c r="AA192" s="47">
        <v>1</v>
      </c>
      <c r="AB192" s="329"/>
      <c r="AC192" s="341"/>
      <c r="AD192" s="329"/>
      <c r="AE192" s="329"/>
      <c r="AF192" s="329"/>
      <c r="AG192" s="329"/>
      <c r="AH192" s="329"/>
      <c r="AI192" s="329"/>
      <c r="AJ192" s="329"/>
      <c r="AK192" s="329"/>
      <c r="AL192" s="329"/>
      <c r="AM192" s="329"/>
      <c r="AN192" s="329"/>
      <c r="AO192" s="329"/>
      <c r="AP192" s="329"/>
      <c r="AQ192" s="329"/>
      <c r="AR192" s="329"/>
      <c r="AS192" s="329"/>
      <c r="AT192" s="329"/>
      <c r="AU192" s="329"/>
      <c r="AV192" s="329"/>
      <c r="AW192" s="329"/>
      <c r="AX192" s="329"/>
      <c r="AY192" s="580"/>
      <c r="AZ192" s="47"/>
      <c r="BA192" s="47"/>
      <c r="BB192" s="47" t="s">
        <v>144</v>
      </c>
      <c r="BC192" s="329"/>
      <c r="BD192" s="329"/>
      <c r="BE192" s="329"/>
      <c r="BF192" s="329"/>
      <c r="BG192" s="329"/>
      <c r="BH192" s="329"/>
      <c r="BI192" s="329"/>
      <c r="BJ192" s="45">
        <v>2</v>
      </c>
      <c r="BK192" s="45">
        <v>2</v>
      </c>
      <c r="BL192" s="45">
        <v>2</v>
      </c>
      <c r="BM192" s="45">
        <v>2</v>
      </c>
      <c r="BN192" s="45">
        <v>2</v>
      </c>
      <c r="BO192" s="45">
        <v>2</v>
      </c>
      <c r="BP192" s="45">
        <v>2</v>
      </c>
      <c r="BQ192" s="45">
        <v>2</v>
      </c>
      <c r="BR192" s="45">
        <v>2</v>
      </c>
      <c r="BS192" s="45">
        <v>2</v>
      </c>
      <c r="BT192" s="45">
        <v>2</v>
      </c>
      <c r="BU192" s="45">
        <v>2</v>
      </c>
      <c r="BV192" s="45">
        <v>2</v>
      </c>
      <c r="BW192" s="45">
        <v>2</v>
      </c>
      <c r="BX192" s="45">
        <v>2</v>
      </c>
      <c r="BY192" s="45">
        <v>2</v>
      </c>
      <c r="BZ192" s="45">
        <v>2</v>
      </c>
      <c r="CA192" s="45">
        <v>2</v>
      </c>
      <c r="CB192" s="45">
        <v>2</v>
      </c>
      <c r="CC192" s="45">
        <v>2</v>
      </c>
      <c r="CD192" s="45">
        <v>2</v>
      </c>
      <c r="CE192" s="45">
        <v>2</v>
      </c>
      <c r="CF192" s="45">
        <v>2</v>
      </c>
      <c r="CG192" s="45">
        <v>2</v>
      </c>
      <c r="CH192" s="45">
        <v>2</v>
      </c>
      <c r="CI192" s="45">
        <v>2</v>
      </c>
      <c r="CJ192" s="45">
        <v>2</v>
      </c>
      <c r="CK192" s="45">
        <v>2</v>
      </c>
      <c r="CL192" s="45">
        <v>2</v>
      </c>
      <c r="CM192" s="45">
        <v>2</v>
      </c>
      <c r="CN192" s="45">
        <v>2</v>
      </c>
      <c r="CO192" s="45">
        <v>2</v>
      </c>
      <c r="CP192" s="45">
        <v>2</v>
      </c>
      <c r="CQ192" s="45">
        <v>2</v>
      </c>
      <c r="CR192" s="45">
        <v>2</v>
      </c>
      <c r="CS192" s="45">
        <v>2</v>
      </c>
      <c r="CT192" s="45">
        <v>2</v>
      </c>
      <c r="CU192" s="45"/>
      <c r="CV192" s="45"/>
      <c r="CW192" s="45"/>
      <c r="CX192" s="45">
        <v>2</v>
      </c>
      <c r="CY192" s="43">
        <f t="shared" si="73"/>
        <v>38</v>
      </c>
      <c r="CZ192" s="42">
        <f t="shared" si="74"/>
        <v>1</v>
      </c>
      <c r="DA192" s="43">
        <f t="shared" si="75"/>
        <v>0</v>
      </c>
      <c r="DB192" s="42">
        <f t="shared" si="76"/>
        <v>0</v>
      </c>
      <c r="DC192" s="43">
        <f t="shared" si="77"/>
        <v>0</v>
      </c>
      <c r="DD192" s="42">
        <f t="shared" si="78"/>
        <v>0</v>
      </c>
      <c r="DE192" s="43">
        <f t="shared" si="79"/>
        <v>0</v>
      </c>
      <c r="DF192" s="42">
        <f t="shared" si="80"/>
        <v>0</v>
      </c>
      <c r="DG192" s="52">
        <f t="shared" si="81"/>
        <v>2</v>
      </c>
      <c r="DH192" s="43" t="str">
        <f t="shared" si="82"/>
        <v>Đạt mục tiêu</v>
      </c>
      <c r="DI192" s="47"/>
    </row>
    <row r="193" spans="1:125" ht="19.5" customHeight="1" x14ac:dyDescent="0.25">
      <c r="A193" s="267"/>
      <c r="B193" s="77"/>
      <c r="C193" s="564" t="s">
        <v>663</v>
      </c>
      <c r="D193" s="571"/>
      <c r="E193" s="566"/>
      <c r="F193" s="571"/>
      <c r="G193" s="565"/>
      <c r="H193" s="567"/>
      <c r="I193" s="386" t="s">
        <v>314</v>
      </c>
      <c r="J193" s="262" t="s">
        <v>314</v>
      </c>
      <c r="K193" s="386" t="s">
        <v>314</v>
      </c>
      <c r="L193" s="262" t="s">
        <v>314</v>
      </c>
      <c r="M193" s="305"/>
      <c r="N193" s="305"/>
      <c r="O193" s="305"/>
      <c r="P193" s="305"/>
      <c r="Q193" s="305"/>
      <c r="R193" s="305"/>
      <c r="S193" s="305"/>
      <c r="T193" s="305"/>
      <c r="U193" s="305"/>
      <c r="V193" s="305"/>
      <c r="W193" s="305"/>
      <c r="X193" s="305"/>
      <c r="Y193" s="305"/>
      <c r="Z193" s="30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86" t="s">
        <v>314</v>
      </c>
      <c r="AZ193" s="386"/>
      <c r="BA193" s="262" t="s">
        <v>314</v>
      </c>
      <c r="BB193" s="262"/>
      <c r="BC193" s="305"/>
      <c r="BD193" s="305"/>
      <c r="BE193" s="305"/>
      <c r="BF193" s="305"/>
      <c r="BG193" s="305"/>
      <c r="BH193" s="305"/>
      <c r="BI193" s="305"/>
      <c r="BJ193" s="305"/>
      <c r="BK193" s="305"/>
      <c r="BL193" s="305"/>
      <c r="BM193" s="305"/>
      <c r="BN193" s="305"/>
      <c r="BO193" s="305"/>
      <c r="BP193" s="305"/>
      <c r="BQ193" s="305"/>
      <c r="BR193" s="305"/>
      <c r="BS193" s="305"/>
      <c r="BT193" s="305"/>
      <c r="BU193" s="305"/>
      <c r="BV193" s="305"/>
      <c r="BW193" s="305"/>
      <c r="BX193" s="305"/>
      <c r="BY193" s="305"/>
      <c r="BZ193" s="305"/>
      <c r="CA193" s="305"/>
      <c r="CB193" s="305"/>
      <c r="CC193" s="305"/>
      <c r="CD193" s="305"/>
      <c r="CE193" s="305"/>
      <c r="CF193" s="305"/>
      <c r="CG193" s="305"/>
      <c r="CH193" s="305"/>
      <c r="CI193" s="305"/>
      <c r="CJ193" s="305"/>
      <c r="CK193" s="305"/>
      <c r="CL193" s="305"/>
      <c r="CM193" s="305"/>
      <c r="CN193" s="305"/>
      <c r="CO193" s="305"/>
      <c r="CP193" s="305"/>
      <c r="CQ193" s="305"/>
      <c r="CR193" s="305"/>
      <c r="CS193" s="305"/>
      <c r="CT193" s="305"/>
      <c r="CU193" s="305"/>
      <c r="CV193" s="305"/>
      <c r="CW193" s="305"/>
      <c r="CX193" s="305"/>
      <c r="CY193" s="305"/>
      <c r="CZ193" s="305"/>
      <c r="DA193" s="305"/>
      <c r="DB193" s="305"/>
      <c r="DC193" s="305"/>
      <c r="DD193" s="305"/>
      <c r="DE193" s="305"/>
      <c r="DF193" s="305"/>
      <c r="DG193" s="305"/>
      <c r="DH193" s="305"/>
      <c r="DI193" s="262" t="s">
        <v>314</v>
      </c>
    </row>
    <row r="194" spans="1:125" s="38" customFormat="1" ht="72" hidden="1" customHeight="1" x14ac:dyDescent="0.25">
      <c r="A194" s="268">
        <v>90</v>
      </c>
      <c r="B194" s="268"/>
      <c r="C194" s="310" t="s">
        <v>662</v>
      </c>
      <c r="D194" s="324" t="s">
        <v>34</v>
      </c>
      <c r="E194" s="310" t="s">
        <v>661</v>
      </c>
      <c r="F194" s="310" t="s">
        <v>34</v>
      </c>
      <c r="G194" s="310" t="s">
        <v>661</v>
      </c>
      <c r="H194" s="310" t="s">
        <v>660</v>
      </c>
      <c r="I194" s="327"/>
      <c r="J194" s="329" t="s">
        <v>52</v>
      </c>
      <c r="K194" s="329" t="s">
        <v>27</v>
      </c>
      <c r="L194" s="310" t="s">
        <v>204</v>
      </c>
      <c r="M194" s="341" t="s">
        <v>37</v>
      </c>
      <c r="N194" s="51" t="s">
        <v>24</v>
      </c>
      <c r="O194" s="50">
        <v>1</v>
      </c>
      <c r="P194" s="326"/>
      <c r="Q194" s="326"/>
      <c r="R194" s="326"/>
      <c r="S194" s="326"/>
      <c r="T194" s="326"/>
      <c r="U194" s="326"/>
      <c r="V194" s="326"/>
      <c r="W194" s="326"/>
      <c r="X194" s="341" t="s">
        <v>24</v>
      </c>
      <c r="Y194" s="326"/>
      <c r="Z194" s="326"/>
      <c r="AA194" s="47">
        <f t="shared" ref="AA194:AA202" si="83">COUNTIF(P194:Z194,"x")</f>
        <v>1</v>
      </c>
      <c r="AB194" s="329"/>
      <c r="AC194" s="341"/>
      <c r="AD194" s="329"/>
      <c r="AE194" s="329"/>
      <c r="AF194" s="329"/>
      <c r="AG194" s="329"/>
      <c r="AH194" s="329"/>
      <c r="AI194" s="329"/>
      <c r="AJ194" s="329"/>
      <c r="AK194" s="329"/>
      <c r="AL194" s="329"/>
      <c r="AM194" s="329"/>
      <c r="AN194" s="329"/>
      <c r="AO194" s="329"/>
      <c r="AP194" s="329"/>
      <c r="AQ194" s="329"/>
      <c r="AR194" s="329"/>
      <c r="AS194" s="329"/>
      <c r="AT194" s="329"/>
      <c r="AU194" s="329"/>
      <c r="AV194" s="329"/>
      <c r="AW194" s="329"/>
      <c r="AX194" s="329"/>
      <c r="AY194" s="39"/>
      <c r="AZ194" s="39"/>
      <c r="BA194" s="39"/>
      <c r="BB194" s="39"/>
      <c r="BC194" s="329"/>
      <c r="BD194" s="329" t="s">
        <v>32</v>
      </c>
      <c r="BE194" s="329"/>
      <c r="BF194" s="329"/>
      <c r="BG194" s="329"/>
      <c r="BH194" s="329"/>
      <c r="BI194" s="329"/>
      <c r="BJ194" s="45">
        <v>2</v>
      </c>
      <c r="BK194" s="45">
        <v>2</v>
      </c>
      <c r="BL194" s="45">
        <v>2</v>
      </c>
      <c r="BM194" s="45">
        <v>2</v>
      </c>
      <c r="BN194" s="45">
        <v>2</v>
      </c>
      <c r="BO194" s="45">
        <v>2</v>
      </c>
      <c r="BP194" s="45">
        <v>2</v>
      </c>
      <c r="BQ194" s="45">
        <v>2</v>
      </c>
      <c r="BR194" s="45">
        <v>2</v>
      </c>
      <c r="BS194" s="45">
        <v>2</v>
      </c>
      <c r="BT194" s="45">
        <v>2</v>
      </c>
      <c r="BU194" s="45">
        <v>2</v>
      </c>
      <c r="BV194" s="45">
        <v>2</v>
      </c>
      <c r="BW194" s="45">
        <v>2</v>
      </c>
      <c r="BX194" s="45">
        <v>2</v>
      </c>
      <c r="BY194" s="45">
        <v>2</v>
      </c>
      <c r="BZ194" s="45">
        <v>2</v>
      </c>
      <c r="CA194" s="45">
        <v>2</v>
      </c>
      <c r="CB194" s="45">
        <v>2</v>
      </c>
      <c r="CC194" s="45">
        <v>2</v>
      </c>
      <c r="CD194" s="45">
        <v>2</v>
      </c>
      <c r="CE194" s="45">
        <v>2</v>
      </c>
      <c r="CF194" s="45">
        <v>2</v>
      </c>
      <c r="CG194" s="45">
        <v>2</v>
      </c>
      <c r="CH194" s="45">
        <v>2</v>
      </c>
      <c r="CI194" s="45">
        <v>2</v>
      </c>
      <c r="CJ194" s="45">
        <v>2</v>
      </c>
      <c r="CK194" s="45">
        <v>2</v>
      </c>
      <c r="CL194" s="45">
        <v>2</v>
      </c>
      <c r="CM194" s="45">
        <v>2</v>
      </c>
      <c r="CN194" s="45">
        <v>2</v>
      </c>
      <c r="CO194" s="45">
        <v>2</v>
      </c>
      <c r="CP194" s="45">
        <v>2</v>
      </c>
      <c r="CQ194" s="45">
        <v>2</v>
      </c>
      <c r="CR194" s="45">
        <v>2</v>
      </c>
      <c r="CS194" s="45">
        <v>2</v>
      </c>
      <c r="CT194" s="45">
        <v>2</v>
      </c>
      <c r="CU194" s="45"/>
      <c r="CV194" s="45"/>
      <c r="CW194" s="45"/>
      <c r="CX194" s="45">
        <v>2</v>
      </c>
      <c r="CY194" s="43">
        <f t="shared" si="73"/>
        <v>38</v>
      </c>
      <c r="CZ194" s="42">
        <f t="shared" si="74"/>
        <v>1</v>
      </c>
      <c r="DA194" s="43">
        <f t="shared" si="75"/>
        <v>0</v>
      </c>
      <c r="DB194" s="42">
        <f t="shared" si="76"/>
        <v>0</v>
      </c>
      <c r="DC194" s="43">
        <f t="shared" si="77"/>
        <v>0</v>
      </c>
      <c r="DD194" s="42">
        <f t="shared" si="78"/>
        <v>0</v>
      </c>
      <c r="DE194" s="43">
        <f t="shared" si="79"/>
        <v>0</v>
      </c>
      <c r="DF194" s="42">
        <f t="shared" si="80"/>
        <v>0</v>
      </c>
      <c r="DG194" s="52">
        <f t="shared" si="81"/>
        <v>2</v>
      </c>
      <c r="DH194" s="43" t="str">
        <f t="shared" si="82"/>
        <v>Đạt mục tiêu</v>
      </c>
      <c r="DI194" s="39"/>
    </row>
    <row r="195" spans="1:125" ht="19.5" customHeight="1" x14ac:dyDescent="0.25">
      <c r="A195" s="267"/>
      <c r="B195" s="77"/>
      <c r="C195" s="564" t="s">
        <v>659</v>
      </c>
      <c r="D195" s="571"/>
      <c r="E195" s="566"/>
      <c r="F195" s="571"/>
      <c r="G195" s="565"/>
      <c r="H195" s="567"/>
      <c r="I195" s="386" t="s">
        <v>314</v>
      </c>
      <c r="J195" s="262" t="s">
        <v>314</v>
      </c>
      <c r="K195" s="386" t="s">
        <v>314</v>
      </c>
      <c r="L195" s="262" t="s">
        <v>314</v>
      </c>
      <c r="M195" s="385"/>
      <c r="N195" s="385"/>
      <c r="O195" s="385"/>
      <c r="P195" s="385"/>
      <c r="Q195" s="385"/>
      <c r="R195" s="385"/>
      <c r="S195" s="385"/>
      <c r="T195" s="385"/>
      <c r="U195" s="385"/>
      <c r="V195" s="385"/>
      <c r="W195" s="385"/>
      <c r="X195" s="385"/>
      <c r="Y195" s="385"/>
      <c r="Z195" s="385"/>
      <c r="AA195" s="385"/>
      <c r="AB195" s="385"/>
      <c r="AC195" s="385"/>
      <c r="AD195" s="385"/>
      <c r="AE195" s="385"/>
      <c r="AF195" s="385"/>
      <c r="AG195" s="385"/>
      <c r="AH195" s="385"/>
      <c r="AI195" s="385"/>
      <c r="AJ195" s="385"/>
      <c r="AK195" s="385"/>
      <c r="AL195" s="385"/>
      <c r="AM195" s="385"/>
      <c r="AN195" s="385"/>
      <c r="AO195" s="385"/>
      <c r="AP195" s="385"/>
      <c r="AQ195" s="385"/>
      <c r="AR195" s="385"/>
      <c r="AS195" s="385"/>
      <c r="AT195" s="385"/>
      <c r="AU195" s="385"/>
      <c r="AV195" s="385"/>
      <c r="AW195" s="385"/>
      <c r="AX195" s="385"/>
      <c r="AY195" s="386" t="s">
        <v>314</v>
      </c>
      <c r="AZ195" s="386"/>
      <c r="BA195" s="262" t="s">
        <v>314</v>
      </c>
      <c r="BB195" s="262"/>
      <c r="BC195" s="385"/>
      <c r="BD195" s="385"/>
      <c r="BE195" s="385"/>
      <c r="BF195" s="385"/>
      <c r="BG195" s="385"/>
      <c r="BH195" s="385"/>
      <c r="BI195" s="385"/>
      <c r="BJ195" s="385"/>
      <c r="BK195" s="385"/>
      <c r="BL195" s="385"/>
      <c r="BM195" s="385"/>
      <c r="BN195" s="385"/>
      <c r="BO195" s="385"/>
      <c r="BP195" s="385"/>
      <c r="BQ195" s="385"/>
      <c r="BR195" s="385"/>
      <c r="BS195" s="385"/>
      <c r="BT195" s="385"/>
      <c r="BU195" s="385"/>
      <c r="BV195" s="385"/>
      <c r="BW195" s="385"/>
      <c r="BX195" s="385"/>
      <c r="BY195" s="385"/>
      <c r="BZ195" s="385"/>
      <c r="CA195" s="385"/>
      <c r="CB195" s="385"/>
      <c r="CC195" s="385"/>
      <c r="CD195" s="385"/>
      <c r="CE195" s="385"/>
      <c r="CF195" s="385"/>
      <c r="CG195" s="385"/>
      <c r="CH195" s="385"/>
      <c r="CI195" s="385"/>
      <c r="CJ195" s="385"/>
      <c r="CK195" s="385"/>
      <c r="CL195" s="385"/>
      <c r="CM195" s="385"/>
      <c r="CN195" s="385"/>
      <c r="CO195" s="385"/>
      <c r="CP195" s="385"/>
      <c r="CQ195" s="385"/>
      <c r="CR195" s="385"/>
      <c r="CS195" s="385"/>
      <c r="CT195" s="385"/>
      <c r="CU195" s="385"/>
      <c r="CV195" s="385"/>
      <c r="CW195" s="385"/>
      <c r="CX195" s="385"/>
      <c r="CY195" s="385"/>
      <c r="CZ195" s="385"/>
      <c r="DA195" s="385"/>
      <c r="DB195" s="385"/>
      <c r="DC195" s="385"/>
      <c r="DD195" s="385"/>
      <c r="DE195" s="385"/>
      <c r="DF195" s="385"/>
      <c r="DG195" s="385"/>
      <c r="DH195" s="385"/>
      <c r="DI195" s="262" t="s">
        <v>314</v>
      </c>
    </row>
    <row r="196" spans="1:125" s="38" customFormat="1" ht="49.5" customHeight="1" x14ac:dyDescent="0.25">
      <c r="A196" s="627">
        <v>23</v>
      </c>
      <c r="B196" s="629"/>
      <c r="C196" s="632" t="s">
        <v>658</v>
      </c>
      <c r="D196" s="445" t="s">
        <v>34</v>
      </c>
      <c r="E196" s="317" t="s">
        <v>657</v>
      </c>
      <c r="F196" s="445" t="s">
        <v>34</v>
      </c>
      <c r="G196" s="310" t="s">
        <v>657</v>
      </c>
      <c r="H196" s="317" t="s">
        <v>656</v>
      </c>
      <c r="I196" s="528" t="s">
        <v>1123</v>
      </c>
      <c r="J196" s="259" t="s">
        <v>33</v>
      </c>
      <c r="K196" s="580" t="s">
        <v>157</v>
      </c>
      <c r="L196" s="405" t="s">
        <v>204</v>
      </c>
      <c r="M196" s="341" t="s">
        <v>37</v>
      </c>
      <c r="N196" s="51" t="s">
        <v>24</v>
      </c>
      <c r="O196" s="50">
        <v>1</v>
      </c>
      <c r="P196" s="326"/>
      <c r="Q196" s="326"/>
      <c r="R196" s="326"/>
      <c r="S196" s="326"/>
      <c r="T196" s="326"/>
      <c r="U196" s="326"/>
      <c r="V196" s="326"/>
      <c r="W196" s="326"/>
      <c r="X196" s="341" t="s">
        <v>24</v>
      </c>
      <c r="Y196" s="326"/>
      <c r="Z196" s="326"/>
      <c r="AA196" s="47">
        <f t="shared" si="83"/>
        <v>1</v>
      </c>
      <c r="AB196" s="329"/>
      <c r="AC196" s="341"/>
      <c r="AD196" s="329"/>
      <c r="AE196" s="329"/>
      <c r="AF196" s="329"/>
      <c r="AG196" s="329"/>
      <c r="AH196" s="329"/>
      <c r="AI196" s="329"/>
      <c r="AJ196" s="329"/>
      <c r="AK196" s="329"/>
      <c r="AL196" s="329"/>
      <c r="AM196" s="329"/>
      <c r="AN196" s="329"/>
      <c r="AO196" s="329"/>
      <c r="AP196" s="329"/>
      <c r="AQ196" s="329"/>
      <c r="AR196" s="329"/>
      <c r="AS196" s="329"/>
      <c r="AT196" s="329"/>
      <c r="AU196" s="329"/>
      <c r="AV196" s="329"/>
      <c r="AW196" s="329"/>
      <c r="AX196" s="329"/>
      <c r="AY196" s="580"/>
      <c r="AZ196" s="477"/>
      <c r="BA196" s="47" t="s">
        <v>56</v>
      </c>
      <c r="BB196" s="47"/>
      <c r="BC196" s="329" t="s">
        <v>32</v>
      </c>
      <c r="BD196" s="329"/>
      <c r="BE196" s="329"/>
      <c r="BF196" s="329"/>
      <c r="BG196" s="329"/>
      <c r="BH196" s="329"/>
      <c r="BI196" s="329"/>
      <c r="BJ196" s="45">
        <v>2</v>
      </c>
      <c r="BK196" s="45">
        <v>2</v>
      </c>
      <c r="BL196" s="45">
        <v>2</v>
      </c>
      <c r="BM196" s="45">
        <v>2</v>
      </c>
      <c r="BN196" s="45">
        <v>2</v>
      </c>
      <c r="BO196" s="45">
        <v>2</v>
      </c>
      <c r="BP196" s="45">
        <v>2</v>
      </c>
      <c r="BQ196" s="45">
        <v>2</v>
      </c>
      <c r="BR196" s="45">
        <v>2</v>
      </c>
      <c r="BS196" s="45">
        <v>2</v>
      </c>
      <c r="BT196" s="45">
        <v>2</v>
      </c>
      <c r="BU196" s="45">
        <v>2</v>
      </c>
      <c r="BV196" s="45">
        <v>2</v>
      </c>
      <c r="BW196" s="45">
        <v>2</v>
      </c>
      <c r="BX196" s="45">
        <v>2</v>
      </c>
      <c r="BY196" s="45">
        <v>2</v>
      </c>
      <c r="BZ196" s="45">
        <v>2</v>
      </c>
      <c r="CA196" s="45">
        <v>2</v>
      </c>
      <c r="CB196" s="45">
        <v>2</v>
      </c>
      <c r="CC196" s="45">
        <v>2</v>
      </c>
      <c r="CD196" s="45">
        <v>2</v>
      </c>
      <c r="CE196" s="45">
        <v>2</v>
      </c>
      <c r="CF196" s="45">
        <v>2</v>
      </c>
      <c r="CG196" s="45">
        <v>2</v>
      </c>
      <c r="CH196" s="45">
        <v>2</v>
      </c>
      <c r="CI196" s="45">
        <v>2</v>
      </c>
      <c r="CJ196" s="45">
        <v>2</v>
      </c>
      <c r="CK196" s="45">
        <v>2</v>
      </c>
      <c r="CL196" s="45">
        <v>2</v>
      </c>
      <c r="CM196" s="45">
        <v>2</v>
      </c>
      <c r="CN196" s="45">
        <v>2</v>
      </c>
      <c r="CO196" s="45">
        <v>2</v>
      </c>
      <c r="CP196" s="45">
        <v>2</v>
      </c>
      <c r="CQ196" s="45">
        <v>2</v>
      </c>
      <c r="CR196" s="45">
        <v>2</v>
      </c>
      <c r="CS196" s="45">
        <v>2</v>
      </c>
      <c r="CT196" s="45">
        <v>2</v>
      </c>
      <c r="CU196" s="45"/>
      <c r="CV196" s="45"/>
      <c r="CW196" s="45"/>
      <c r="CX196" s="45">
        <v>2</v>
      </c>
      <c r="CY196" s="43">
        <f t="shared" si="73"/>
        <v>38</v>
      </c>
      <c r="CZ196" s="42">
        <f t="shared" si="74"/>
        <v>1</v>
      </c>
      <c r="DA196" s="43">
        <f t="shared" si="75"/>
        <v>0</v>
      </c>
      <c r="DB196" s="42">
        <f t="shared" si="76"/>
        <v>0</v>
      </c>
      <c r="DC196" s="43">
        <f t="shared" si="77"/>
        <v>0</v>
      </c>
      <c r="DD196" s="42">
        <f t="shared" si="78"/>
        <v>0</v>
      </c>
      <c r="DE196" s="43">
        <f t="shared" si="79"/>
        <v>0</v>
      </c>
      <c r="DF196" s="42">
        <f t="shared" si="80"/>
        <v>0</v>
      </c>
      <c r="DG196" s="52">
        <f t="shared" si="81"/>
        <v>2</v>
      </c>
      <c r="DH196" s="43" t="str">
        <f t="shared" si="82"/>
        <v>Đạt mục tiêu</v>
      </c>
      <c r="DI196" s="47"/>
    </row>
    <row r="197" spans="1:125" s="38" customFormat="1" ht="67.5" customHeight="1" x14ac:dyDescent="0.25">
      <c r="A197" s="627"/>
      <c r="B197" s="630"/>
      <c r="C197" s="632"/>
      <c r="D197" s="445" t="s">
        <v>34</v>
      </c>
      <c r="E197" s="317" t="s">
        <v>655</v>
      </c>
      <c r="F197" s="445" t="s">
        <v>34</v>
      </c>
      <c r="G197" s="310" t="s">
        <v>655</v>
      </c>
      <c r="H197" s="317" t="s">
        <v>654</v>
      </c>
      <c r="I197" s="528" t="s">
        <v>1123</v>
      </c>
      <c r="J197" s="259" t="s">
        <v>33</v>
      </c>
      <c r="K197" s="580" t="s">
        <v>157</v>
      </c>
      <c r="L197" s="405" t="s">
        <v>204</v>
      </c>
      <c r="M197" s="341" t="s">
        <v>37</v>
      </c>
      <c r="N197" s="51" t="s">
        <v>24</v>
      </c>
      <c r="O197" s="50"/>
      <c r="P197" s="329"/>
      <c r="Q197" s="329"/>
      <c r="R197" s="329"/>
      <c r="S197" s="341"/>
      <c r="T197" s="341"/>
      <c r="U197" s="341"/>
      <c r="V197" s="341"/>
      <c r="W197" s="341"/>
      <c r="X197" s="329" t="s">
        <v>24</v>
      </c>
      <c r="Y197" s="329"/>
      <c r="Z197" s="329"/>
      <c r="AA197" s="47">
        <f t="shared" si="83"/>
        <v>1</v>
      </c>
      <c r="AB197" s="329"/>
      <c r="AC197" s="341"/>
      <c r="AD197" s="329"/>
      <c r="AE197" s="329"/>
      <c r="AF197" s="329"/>
      <c r="AG197" s="329"/>
      <c r="AH197" s="329"/>
      <c r="AI197" s="329"/>
      <c r="AJ197" s="329"/>
      <c r="AK197" s="329"/>
      <c r="AL197" s="329"/>
      <c r="AM197" s="329"/>
      <c r="AN197" s="329"/>
      <c r="AO197" s="329"/>
      <c r="AP197" s="329"/>
      <c r="AQ197" s="329"/>
      <c r="AR197" s="329"/>
      <c r="AS197" s="329"/>
      <c r="AT197" s="329"/>
      <c r="AU197" s="329"/>
      <c r="AV197" s="329"/>
      <c r="AW197" s="329"/>
      <c r="AX197" s="329"/>
      <c r="AY197" s="580"/>
      <c r="AZ197" s="438"/>
      <c r="BA197" s="47" t="s">
        <v>56</v>
      </c>
      <c r="BB197" s="47"/>
      <c r="BC197" s="329" t="s">
        <v>40</v>
      </c>
      <c r="BD197" s="329"/>
      <c r="BE197" s="329"/>
      <c r="BF197" s="329"/>
      <c r="BG197" s="329"/>
      <c r="BH197" s="329"/>
      <c r="BI197" s="329"/>
      <c r="BJ197" s="45">
        <v>2</v>
      </c>
      <c r="BK197" s="45">
        <v>2</v>
      </c>
      <c r="BL197" s="45">
        <v>2</v>
      </c>
      <c r="BM197" s="45">
        <v>2</v>
      </c>
      <c r="BN197" s="45">
        <v>2</v>
      </c>
      <c r="BO197" s="45">
        <v>2</v>
      </c>
      <c r="BP197" s="45">
        <v>2</v>
      </c>
      <c r="BQ197" s="45">
        <v>2</v>
      </c>
      <c r="BR197" s="45">
        <v>2</v>
      </c>
      <c r="BS197" s="45">
        <v>2</v>
      </c>
      <c r="BT197" s="45">
        <v>2</v>
      </c>
      <c r="BU197" s="45">
        <v>2</v>
      </c>
      <c r="BV197" s="45">
        <v>2</v>
      </c>
      <c r="BW197" s="45">
        <v>2</v>
      </c>
      <c r="BX197" s="45">
        <v>2</v>
      </c>
      <c r="BY197" s="45">
        <v>2</v>
      </c>
      <c r="BZ197" s="45">
        <v>2</v>
      </c>
      <c r="CA197" s="45">
        <v>2</v>
      </c>
      <c r="CB197" s="45">
        <v>2</v>
      </c>
      <c r="CC197" s="45">
        <v>2</v>
      </c>
      <c r="CD197" s="45">
        <v>2</v>
      </c>
      <c r="CE197" s="45">
        <v>2</v>
      </c>
      <c r="CF197" s="45">
        <v>2</v>
      </c>
      <c r="CG197" s="45">
        <v>2</v>
      </c>
      <c r="CH197" s="45">
        <v>2</v>
      </c>
      <c r="CI197" s="45">
        <v>2</v>
      </c>
      <c r="CJ197" s="45">
        <v>2</v>
      </c>
      <c r="CK197" s="45">
        <v>2</v>
      </c>
      <c r="CL197" s="45">
        <v>2</v>
      </c>
      <c r="CM197" s="45">
        <v>2</v>
      </c>
      <c r="CN197" s="45">
        <v>2</v>
      </c>
      <c r="CO197" s="45">
        <v>2</v>
      </c>
      <c r="CP197" s="45">
        <v>2</v>
      </c>
      <c r="CQ197" s="45">
        <v>2</v>
      </c>
      <c r="CR197" s="45">
        <v>2</v>
      </c>
      <c r="CS197" s="45">
        <v>2</v>
      </c>
      <c r="CT197" s="45">
        <v>2</v>
      </c>
      <c r="CU197" s="45"/>
      <c r="CV197" s="45"/>
      <c r="CW197" s="45"/>
      <c r="CX197" s="45">
        <v>2</v>
      </c>
      <c r="CY197" s="43">
        <f t="shared" si="73"/>
        <v>38</v>
      </c>
      <c r="CZ197" s="42">
        <f t="shared" si="74"/>
        <v>1</v>
      </c>
      <c r="DA197" s="43">
        <f t="shared" si="75"/>
        <v>0</v>
      </c>
      <c r="DB197" s="42">
        <f t="shared" si="76"/>
        <v>0</v>
      </c>
      <c r="DC197" s="43">
        <f t="shared" si="77"/>
        <v>0</v>
      </c>
      <c r="DD197" s="42">
        <f t="shared" si="78"/>
        <v>0</v>
      </c>
      <c r="DE197" s="43">
        <f t="shared" si="79"/>
        <v>0</v>
      </c>
      <c r="DF197" s="42">
        <f t="shared" si="80"/>
        <v>0</v>
      </c>
      <c r="DG197" s="52">
        <f t="shared" si="81"/>
        <v>2</v>
      </c>
      <c r="DH197" s="43" t="str">
        <f t="shared" si="82"/>
        <v>Đạt mục tiêu</v>
      </c>
      <c r="DI197" s="47"/>
    </row>
    <row r="198" spans="1:125" s="38" customFormat="1" ht="78" customHeight="1" x14ac:dyDescent="0.25">
      <c r="A198" s="627"/>
      <c r="B198" s="631"/>
      <c r="C198" s="632"/>
      <c r="D198" s="445" t="s">
        <v>34</v>
      </c>
      <c r="E198" s="317" t="s">
        <v>653</v>
      </c>
      <c r="F198" s="450" t="s">
        <v>34</v>
      </c>
      <c r="G198" s="324" t="s">
        <v>653</v>
      </c>
      <c r="H198" s="500" t="s">
        <v>652</v>
      </c>
      <c r="I198" s="528" t="s">
        <v>1123</v>
      </c>
      <c r="J198" s="259" t="s">
        <v>33</v>
      </c>
      <c r="K198" s="580" t="s">
        <v>27</v>
      </c>
      <c r="L198" s="405" t="s">
        <v>204</v>
      </c>
      <c r="M198" s="341" t="s">
        <v>37</v>
      </c>
      <c r="N198" s="51" t="s">
        <v>24</v>
      </c>
      <c r="O198" s="50">
        <v>1</v>
      </c>
      <c r="P198" s="329"/>
      <c r="Q198" s="329"/>
      <c r="R198" s="329"/>
      <c r="S198" s="341"/>
      <c r="T198" s="341"/>
      <c r="U198" s="341"/>
      <c r="V198" s="341"/>
      <c r="W198" s="341"/>
      <c r="X198" s="329" t="s">
        <v>24</v>
      </c>
      <c r="Y198" s="329"/>
      <c r="Z198" s="329"/>
      <c r="AA198" s="47">
        <f t="shared" si="83"/>
        <v>1</v>
      </c>
      <c r="AB198" s="329"/>
      <c r="AC198" s="341"/>
      <c r="AD198" s="329"/>
      <c r="AE198" s="329"/>
      <c r="AF198" s="329"/>
      <c r="AG198" s="329"/>
      <c r="AH198" s="329"/>
      <c r="AI198" s="329"/>
      <c r="AJ198" s="329"/>
      <c r="AK198" s="329"/>
      <c r="AL198" s="329"/>
      <c r="AM198" s="329"/>
      <c r="AN198" s="329"/>
      <c r="AO198" s="329"/>
      <c r="AP198" s="329"/>
      <c r="AQ198" s="329"/>
      <c r="AR198" s="329"/>
      <c r="AS198" s="329"/>
      <c r="AT198" s="329"/>
      <c r="AU198" s="329"/>
      <c r="AV198" s="329"/>
      <c r="AW198" s="329"/>
      <c r="AX198" s="329"/>
      <c r="AY198" s="580"/>
      <c r="AZ198" s="477"/>
      <c r="BA198" s="47" t="s">
        <v>46</v>
      </c>
      <c r="BB198" s="47"/>
      <c r="BC198" s="329" t="s">
        <v>40</v>
      </c>
      <c r="BD198" s="329"/>
      <c r="BE198" s="329"/>
      <c r="BF198" s="329"/>
      <c r="BG198" s="329"/>
      <c r="BH198" s="329"/>
      <c r="BI198" s="329"/>
      <c r="BJ198" s="45">
        <v>2</v>
      </c>
      <c r="BK198" s="45">
        <v>2</v>
      </c>
      <c r="BL198" s="45">
        <v>2</v>
      </c>
      <c r="BM198" s="45">
        <v>2</v>
      </c>
      <c r="BN198" s="45">
        <v>2</v>
      </c>
      <c r="BO198" s="45">
        <v>2</v>
      </c>
      <c r="BP198" s="45">
        <v>2</v>
      </c>
      <c r="BQ198" s="45">
        <v>2</v>
      </c>
      <c r="BR198" s="45">
        <v>2</v>
      </c>
      <c r="BS198" s="45">
        <v>2</v>
      </c>
      <c r="BT198" s="45">
        <v>2</v>
      </c>
      <c r="BU198" s="45">
        <v>2</v>
      </c>
      <c r="BV198" s="45">
        <v>2</v>
      </c>
      <c r="BW198" s="45">
        <v>2</v>
      </c>
      <c r="BX198" s="45">
        <v>2</v>
      </c>
      <c r="BY198" s="45">
        <v>2</v>
      </c>
      <c r="BZ198" s="45">
        <v>2</v>
      </c>
      <c r="CA198" s="45">
        <v>2</v>
      </c>
      <c r="CB198" s="45">
        <v>2</v>
      </c>
      <c r="CC198" s="45">
        <v>2</v>
      </c>
      <c r="CD198" s="45">
        <v>2</v>
      </c>
      <c r="CE198" s="45">
        <v>2</v>
      </c>
      <c r="CF198" s="45">
        <v>2</v>
      </c>
      <c r="CG198" s="45">
        <v>2</v>
      </c>
      <c r="CH198" s="45">
        <v>2</v>
      </c>
      <c r="CI198" s="45">
        <v>2</v>
      </c>
      <c r="CJ198" s="45">
        <v>2</v>
      </c>
      <c r="CK198" s="45">
        <v>2</v>
      </c>
      <c r="CL198" s="45">
        <v>2</v>
      </c>
      <c r="CM198" s="45">
        <v>2</v>
      </c>
      <c r="CN198" s="45">
        <v>2</v>
      </c>
      <c r="CO198" s="45">
        <v>2</v>
      </c>
      <c r="CP198" s="45">
        <v>2</v>
      </c>
      <c r="CQ198" s="45">
        <v>2</v>
      </c>
      <c r="CR198" s="45">
        <v>2</v>
      </c>
      <c r="CS198" s="45">
        <v>2</v>
      </c>
      <c r="CT198" s="45">
        <v>2</v>
      </c>
      <c r="CU198" s="45"/>
      <c r="CV198" s="45"/>
      <c r="CW198" s="45"/>
      <c r="CX198" s="45">
        <v>2</v>
      </c>
      <c r="CY198" s="43">
        <f t="shared" si="73"/>
        <v>38</v>
      </c>
      <c r="CZ198" s="42">
        <f t="shared" si="74"/>
        <v>1</v>
      </c>
      <c r="DA198" s="43">
        <f t="shared" si="75"/>
        <v>0</v>
      </c>
      <c r="DB198" s="42">
        <f t="shared" si="76"/>
        <v>0</v>
      </c>
      <c r="DC198" s="43">
        <f t="shared" si="77"/>
        <v>0</v>
      </c>
      <c r="DD198" s="42">
        <f t="shared" si="78"/>
        <v>0</v>
      </c>
      <c r="DE198" s="43">
        <f t="shared" si="79"/>
        <v>0</v>
      </c>
      <c r="DF198" s="42">
        <f t="shared" si="80"/>
        <v>0</v>
      </c>
      <c r="DG198" s="52">
        <f t="shared" si="81"/>
        <v>2</v>
      </c>
      <c r="DH198" s="43" t="str">
        <f t="shared" si="82"/>
        <v>Đạt mục tiêu</v>
      </c>
      <c r="DI198" s="47"/>
    </row>
    <row r="199" spans="1:125" ht="32.25" customHeight="1" x14ac:dyDescent="0.25">
      <c r="A199" s="267"/>
      <c r="B199" s="77"/>
      <c r="C199" s="606" t="s">
        <v>651</v>
      </c>
      <c r="D199" s="607"/>
      <c r="E199" s="608"/>
      <c r="F199" s="607"/>
      <c r="G199" s="607"/>
      <c r="H199" s="613"/>
      <c r="I199" s="386" t="s">
        <v>314</v>
      </c>
      <c r="J199" s="262" t="s">
        <v>314</v>
      </c>
      <c r="K199" s="386" t="s">
        <v>314</v>
      </c>
      <c r="L199" s="262" t="s">
        <v>314</v>
      </c>
      <c r="M199" s="390"/>
      <c r="N199" s="390"/>
      <c r="O199" s="390"/>
      <c r="P199" s="390"/>
      <c r="Q199" s="390"/>
      <c r="R199" s="390"/>
      <c r="S199" s="390"/>
      <c r="T199" s="390"/>
      <c r="U199" s="390"/>
      <c r="V199" s="390"/>
      <c r="W199" s="390"/>
      <c r="X199" s="390"/>
      <c r="Y199" s="390"/>
      <c r="Z199" s="390"/>
      <c r="AA199" s="390"/>
      <c r="AB199" s="390"/>
      <c r="AC199" s="390"/>
      <c r="AD199" s="390"/>
      <c r="AE199" s="390"/>
      <c r="AF199" s="390"/>
      <c r="AG199" s="390"/>
      <c r="AH199" s="390"/>
      <c r="AI199" s="390"/>
      <c r="AJ199" s="390"/>
      <c r="AK199" s="390"/>
      <c r="AL199" s="390"/>
      <c r="AM199" s="390"/>
      <c r="AN199" s="390"/>
      <c r="AO199" s="390"/>
      <c r="AP199" s="390"/>
      <c r="AQ199" s="390"/>
      <c r="AR199" s="390"/>
      <c r="AS199" s="390"/>
      <c r="AT199" s="390"/>
      <c r="AU199" s="390"/>
      <c r="AV199" s="390"/>
      <c r="AW199" s="390"/>
      <c r="AX199" s="390"/>
      <c r="AY199" s="386" t="s">
        <v>314</v>
      </c>
      <c r="AZ199" s="386"/>
      <c r="BA199" s="262" t="s">
        <v>314</v>
      </c>
      <c r="BB199" s="262"/>
      <c r="BC199" s="390"/>
      <c r="BD199" s="390"/>
      <c r="BE199" s="390"/>
      <c r="BF199" s="390"/>
      <c r="BG199" s="390"/>
      <c r="BH199" s="390"/>
      <c r="BI199" s="390"/>
      <c r="BJ199" s="390"/>
      <c r="BK199" s="390"/>
      <c r="BL199" s="390"/>
      <c r="BM199" s="390"/>
      <c r="BN199" s="390"/>
      <c r="BO199" s="390"/>
      <c r="BP199" s="390"/>
      <c r="BQ199" s="390"/>
      <c r="BR199" s="390"/>
      <c r="BS199" s="390"/>
      <c r="BT199" s="390"/>
      <c r="BU199" s="390"/>
      <c r="BV199" s="390"/>
      <c r="BW199" s="390"/>
      <c r="BX199" s="390"/>
      <c r="BY199" s="390"/>
      <c r="BZ199" s="390"/>
      <c r="CA199" s="390"/>
      <c r="CB199" s="390"/>
      <c r="CC199" s="390"/>
      <c r="CD199" s="390"/>
      <c r="CE199" s="390"/>
      <c r="CF199" s="390"/>
      <c r="CG199" s="390"/>
      <c r="CH199" s="390"/>
      <c r="CI199" s="390"/>
      <c r="CJ199" s="390"/>
      <c r="CK199" s="390"/>
      <c r="CL199" s="390"/>
      <c r="CM199" s="390"/>
      <c r="CN199" s="390"/>
      <c r="CO199" s="390"/>
      <c r="CP199" s="390"/>
      <c r="CQ199" s="390"/>
      <c r="CR199" s="390"/>
      <c r="CS199" s="390"/>
      <c r="CT199" s="390"/>
      <c r="CU199" s="390"/>
      <c r="CV199" s="390"/>
      <c r="CW199" s="390"/>
      <c r="CX199" s="390"/>
      <c r="CY199" s="390"/>
      <c r="CZ199" s="390"/>
      <c r="DA199" s="390"/>
      <c r="DB199" s="390"/>
      <c r="DC199" s="390"/>
      <c r="DD199" s="390"/>
      <c r="DE199" s="390"/>
      <c r="DF199" s="390"/>
      <c r="DG199" s="390"/>
      <c r="DH199" s="390"/>
      <c r="DI199" s="262" t="s">
        <v>314</v>
      </c>
    </row>
    <row r="200" spans="1:125" s="38" customFormat="1" ht="73.5" hidden="1" customHeight="1" x14ac:dyDescent="0.25">
      <c r="A200" s="268">
        <v>92</v>
      </c>
      <c r="B200" s="268"/>
      <c r="C200" s="310" t="s">
        <v>650</v>
      </c>
      <c r="D200" s="310" t="s">
        <v>34</v>
      </c>
      <c r="E200" s="310" t="s">
        <v>649</v>
      </c>
      <c r="F200" s="310" t="s">
        <v>34</v>
      </c>
      <c r="G200" s="310" t="s">
        <v>649</v>
      </c>
      <c r="H200" s="310" t="s">
        <v>649</v>
      </c>
      <c r="I200" s="327"/>
      <c r="J200" s="329" t="s">
        <v>52</v>
      </c>
      <c r="K200" s="329" t="s">
        <v>27</v>
      </c>
      <c r="L200" s="310" t="s">
        <v>204</v>
      </c>
      <c r="M200" s="341" t="s">
        <v>37</v>
      </c>
      <c r="N200" s="51" t="s">
        <v>24</v>
      </c>
      <c r="O200" s="50"/>
      <c r="P200" s="326"/>
      <c r="Q200" s="326"/>
      <c r="R200" s="326"/>
      <c r="S200" s="326"/>
      <c r="T200" s="326"/>
      <c r="U200" s="326"/>
      <c r="V200" s="326"/>
      <c r="W200" s="326"/>
      <c r="X200" s="341" t="s">
        <v>24</v>
      </c>
      <c r="Y200" s="326"/>
      <c r="Z200" s="326"/>
      <c r="AA200" s="47">
        <f t="shared" si="83"/>
        <v>1</v>
      </c>
      <c r="AB200" s="329"/>
      <c r="AC200" s="341"/>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29"/>
      <c r="AY200" s="39"/>
      <c r="AZ200" s="39"/>
      <c r="BA200" s="39"/>
      <c r="BB200" s="39"/>
      <c r="BC200" s="329"/>
      <c r="BD200" s="329" t="s">
        <v>40</v>
      </c>
      <c r="BE200" s="329"/>
      <c r="BF200" s="329"/>
      <c r="BG200" s="329"/>
      <c r="BH200" s="329"/>
      <c r="BI200" s="329"/>
      <c r="BJ200" s="45">
        <v>2</v>
      </c>
      <c r="BK200" s="45">
        <v>2</v>
      </c>
      <c r="BL200" s="45">
        <v>2</v>
      </c>
      <c r="BM200" s="45">
        <v>2</v>
      </c>
      <c r="BN200" s="45">
        <v>2</v>
      </c>
      <c r="BO200" s="45">
        <v>2</v>
      </c>
      <c r="BP200" s="45">
        <v>2</v>
      </c>
      <c r="BQ200" s="45">
        <v>2</v>
      </c>
      <c r="BR200" s="45">
        <v>2</v>
      </c>
      <c r="BS200" s="45">
        <v>2</v>
      </c>
      <c r="BT200" s="45">
        <v>2</v>
      </c>
      <c r="BU200" s="45">
        <v>2</v>
      </c>
      <c r="BV200" s="45">
        <v>2</v>
      </c>
      <c r="BW200" s="45">
        <v>2</v>
      </c>
      <c r="BX200" s="45">
        <v>2</v>
      </c>
      <c r="BY200" s="45">
        <v>2</v>
      </c>
      <c r="BZ200" s="45">
        <v>2</v>
      </c>
      <c r="CA200" s="45">
        <v>2</v>
      </c>
      <c r="CB200" s="45">
        <v>2</v>
      </c>
      <c r="CC200" s="45">
        <v>2</v>
      </c>
      <c r="CD200" s="45">
        <v>2</v>
      </c>
      <c r="CE200" s="45">
        <v>2</v>
      </c>
      <c r="CF200" s="45">
        <v>2</v>
      </c>
      <c r="CG200" s="45">
        <v>2</v>
      </c>
      <c r="CH200" s="45">
        <v>2</v>
      </c>
      <c r="CI200" s="45">
        <v>2</v>
      </c>
      <c r="CJ200" s="45">
        <v>2</v>
      </c>
      <c r="CK200" s="45">
        <v>2</v>
      </c>
      <c r="CL200" s="45">
        <v>2</v>
      </c>
      <c r="CM200" s="45">
        <v>2</v>
      </c>
      <c r="CN200" s="45">
        <v>2</v>
      </c>
      <c r="CO200" s="45">
        <v>2</v>
      </c>
      <c r="CP200" s="45">
        <v>2</v>
      </c>
      <c r="CQ200" s="45">
        <v>2</v>
      </c>
      <c r="CR200" s="45">
        <v>2</v>
      </c>
      <c r="CS200" s="45">
        <v>2</v>
      </c>
      <c r="CT200" s="45">
        <v>2</v>
      </c>
      <c r="CU200" s="45"/>
      <c r="CV200" s="45"/>
      <c r="CW200" s="45"/>
      <c r="CX200" s="45">
        <v>2</v>
      </c>
      <c r="CY200" s="43">
        <f t="shared" si="73"/>
        <v>38</v>
      </c>
      <c r="CZ200" s="42">
        <f t="shared" si="74"/>
        <v>1</v>
      </c>
      <c r="DA200" s="43">
        <f t="shared" si="75"/>
        <v>0</v>
      </c>
      <c r="DB200" s="42">
        <f t="shared" si="76"/>
        <v>0</v>
      </c>
      <c r="DC200" s="43">
        <f t="shared" si="77"/>
        <v>0</v>
      </c>
      <c r="DD200" s="42">
        <f t="shared" si="78"/>
        <v>0</v>
      </c>
      <c r="DE200" s="43">
        <f t="shared" si="79"/>
        <v>0</v>
      </c>
      <c r="DF200" s="42">
        <f t="shared" si="80"/>
        <v>0</v>
      </c>
      <c r="DG200" s="52">
        <f t="shared" si="81"/>
        <v>2</v>
      </c>
      <c r="DH200" s="43" t="str">
        <f t="shared" si="82"/>
        <v>Đạt mục tiêu</v>
      </c>
      <c r="DI200" s="39"/>
    </row>
    <row r="201" spans="1:125" s="38" customFormat="1" ht="61.5" customHeight="1" x14ac:dyDescent="0.25">
      <c r="A201" s="646">
        <v>24</v>
      </c>
      <c r="B201" s="511"/>
      <c r="C201" s="649" t="s">
        <v>650</v>
      </c>
      <c r="D201" s="501"/>
      <c r="E201" s="649" t="s">
        <v>1181</v>
      </c>
      <c r="F201" s="501"/>
      <c r="G201" s="501"/>
      <c r="H201" s="594" t="s">
        <v>1182</v>
      </c>
      <c r="I201" s="528" t="s">
        <v>1123</v>
      </c>
      <c r="J201" s="521"/>
      <c r="K201" s="108" t="s">
        <v>27</v>
      </c>
      <c r="L201" s="501"/>
      <c r="M201" s="524"/>
      <c r="N201" s="51"/>
      <c r="O201" s="50"/>
      <c r="P201" s="519"/>
      <c r="Q201" s="519"/>
      <c r="R201" s="519"/>
      <c r="S201" s="519"/>
      <c r="T201" s="519"/>
      <c r="U201" s="519"/>
      <c r="V201" s="519"/>
      <c r="W201" s="519"/>
      <c r="X201" s="524"/>
      <c r="Y201" s="519"/>
      <c r="Z201" s="519"/>
      <c r="AA201" s="47"/>
      <c r="AB201" s="521"/>
      <c r="AC201" s="524"/>
      <c r="AD201" s="521"/>
      <c r="AE201" s="521"/>
      <c r="AF201" s="521"/>
      <c r="AG201" s="521"/>
      <c r="AH201" s="521"/>
      <c r="AI201" s="521"/>
      <c r="AJ201" s="521"/>
      <c r="AK201" s="521"/>
      <c r="AL201" s="521"/>
      <c r="AM201" s="521"/>
      <c r="AN201" s="521"/>
      <c r="AO201" s="521"/>
      <c r="AP201" s="521"/>
      <c r="AQ201" s="521"/>
      <c r="AR201" s="521"/>
      <c r="AS201" s="521"/>
      <c r="AT201" s="521"/>
      <c r="AU201" s="521"/>
      <c r="AV201" s="521"/>
      <c r="AW201" s="521"/>
      <c r="AX201" s="521"/>
      <c r="AY201" s="39"/>
      <c r="AZ201" s="39" t="s">
        <v>144</v>
      </c>
      <c r="BA201" s="39"/>
      <c r="BB201" s="39"/>
      <c r="BC201" s="521"/>
      <c r="BD201" s="521"/>
      <c r="BE201" s="521"/>
      <c r="BF201" s="521"/>
      <c r="BG201" s="521"/>
      <c r="BH201" s="521"/>
      <c r="BI201" s="521"/>
      <c r="BJ201" s="45"/>
      <c r="BK201" s="45"/>
      <c r="BL201" s="45"/>
      <c r="BM201" s="45"/>
      <c r="BN201" s="45"/>
      <c r="BO201" s="45"/>
      <c r="BP201" s="45"/>
      <c r="BQ201" s="45"/>
      <c r="BR201" s="45"/>
      <c r="BS201" s="45"/>
      <c r="BT201" s="45"/>
      <c r="BU201" s="45"/>
      <c r="BV201" s="45"/>
      <c r="BW201" s="45"/>
      <c r="BX201" s="45"/>
      <c r="BY201" s="45"/>
      <c r="BZ201" s="45"/>
      <c r="CA201" s="45"/>
      <c r="CB201" s="45"/>
      <c r="CC201" s="45"/>
      <c r="CD201" s="45"/>
      <c r="CE201" s="45"/>
      <c r="CF201" s="45"/>
      <c r="CG201" s="45"/>
      <c r="CH201" s="45"/>
      <c r="CI201" s="45"/>
      <c r="CJ201" s="45"/>
      <c r="CK201" s="45"/>
      <c r="CL201" s="45"/>
      <c r="CM201" s="45"/>
      <c r="CN201" s="45"/>
      <c r="CO201" s="45"/>
      <c r="CP201" s="45"/>
      <c r="CQ201" s="45"/>
      <c r="CR201" s="45"/>
      <c r="CS201" s="45"/>
      <c r="CT201" s="45"/>
      <c r="CU201" s="45"/>
      <c r="CV201" s="45"/>
      <c r="CW201" s="45"/>
      <c r="CX201" s="45"/>
      <c r="CY201" s="43"/>
      <c r="CZ201" s="42"/>
      <c r="DA201" s="43"/>
      <c r="DB201" s="42"/>
      <c r="DC201" s="43"/>
      <c r="DD201" s="42"/>
      <c r="DE201" s="43"/>
      <c r="DF201" s="42"/>
      <c r="DG201" s="52"/>
      <c r="DH201" s="43"/>
      <c r="DI201" s="39"/>
    </row>
    <row r="202" spans="1:125" s="38" customFormat="1" ht="45.75" customHeight="1" x14ac:dyDescent="0.25">
      <c r="A202" s="648"/>
      <c r="B202" s="268"/>
      <c r="C202" s="651"/>
      <c r="D202" s="445" t="s">
        <v>34</v>
      </c>
      <c r="E202" s="651"/>
      <c r="F202" s="445" t="s">
        <v>34</v>
      </c>
      <c r="G202" s="310" t="s">
        <v>648</v>
      </c>
      <c r="H202" s="317" t="s">
        <v>1183</v>
      </c>
      <c r="I202" s="528" t="s">
        <v>1123</v>
      </c>
      <c r="J202" s="259" t="s">
        <v>33</v>
      </c>
      <c r="K202" s="580" t="s">
        <v>27</v>
      </c>
      <c r="L202" s="405" t="s">
        <v>204</v>
      </c>
      <c r="M202" s="341" t="s">
        <v>25</v>
      </c>
      <c r="N202" s="51" t="s">
        <v>24</v>
      </c>
      <c r="O202" s="50"/>
      <c r="P202" s="341"/>
      <c r="Q202" s="341"/>
      <c r="R202" s="341"/>
      <c r="S202" s="341"/>
      <c r="T202" s="341" t="s">
        <v>24</v>
      </c>
      <c r="U202" s="341"/>
      <c r="V202" s="341"/>
      <c r="W202" s="341"/>
      <c r="X202" s="341"/>
      <c r="Y202" s="341"/>
      <c r="Z202" s="341"/>
      <c r="AA202" s="47">
        <f t="shared" si="83"/>
        <v>1</v>
      </c>
      <c r="AB202" s="329"/>
      <c r="AC202" s="341"/>
      <c r="AD202" s="329"/>
      <c r="AE202" s="329"/>
      <c r="AF202" s="329"/>
      <c r="AG202" s="329"/>
      <c r="AH202" s="329"/>
      <c r="AI202" s="329"/>
      <c r="AJ202" s="329"/>
      <c r="AK202" s="329"/>
      <c r="AL202" s="329"/>
      <c r="AM202" s="329"/>
      <c r="AN202" s="329"/>
      <c r="AO202" s="329"/>
      <c r="AP202" s="329" t="s">
        <v>23</v>
      </c>
      <c r="AQ202" s="329" t="s">
        <v>32</v>
      </c>
      <c r="AR202" s="329"/>
      <c r="AS202" s="329" t="s">
        <v>23</v>
      </c>
      <c r="AT202" s="329"/>
      <c r="AU202" s="329"/>
      <c r="AV202" s="329"/>
      <c r="AW202" s="329"/>
      <c r="AX202" s="329"/>
      <c r="AY202" s="580"/>
      <c r="AZ202" s="153" t="s">
        <v>144</v>
      </c>
      <c r="BA202" s="47"/>
      <c r="BB202" s="47"/>
      <c r="BC202" s="329"/>
      <c r="BD202" s="329"/>
      <c r="BE202" s="329"/>
      <c r="BF202" s="329"/>
      <c r="BG202" s="329"/>
      <c r="BH202" s="329"/>
      <c r="BI202" s="329"/>
      <c r="BJ202" s="45">
        <v>2</v>
      </c>
      <c r="BK202" s="45">
        <v>2</v>
      </c>
      <c r="BL202" s="45">
        <v>2</v>
      </c>
      <c r="BM202" s="45">
        <v>2</v>
      </c>
      <c r="BN202" s="45">
        <v>2</v>
      </c>
      <c r="BO202" s="45">
        <v>2</v>
      </c>
      <c r="BP202" s="45">
        <v>2</v>
      </c>
      <c r="BQ202" s="45">
        <v>2</v>
      </c>
      <c r="BR202" s="45">
        <v>2</v>
      </c>
      <c r="BS202" s="45">
        <v>2</v>
      </c>
      <c r="BT202" s="45">
        <v>2</v>
      </c>
      <c r="BU202" s="45">
        <v>2</v>
      </c>
      <c r="BV202" s="45">
        <v>2</v>
      </c>
      <c r="BW202" s="45">
        <v>2</v>
      </c>
      <c r="BX202" s="45">
        <v>2</v>
      </c>
      <c r="BY202" s="45">
        <v>2</v>
      </c>
      <c r="BZ202" s="45">
        <v>2</v>
      </c>
      <c r="CA202" s="45">
        <v>2</v>
      </c>
      <c r="CB202" s="45">
        <v>2</v>
      </c>
      <c r="CC202" s="45">
        <v>2</v>
      </c>
      <c r="CD202" s="45">
        <v>2</v>
      </c>
      <c r="CE202" s="45">
        <v>2</v>
      </c>
      <c r="CF202" s="45">
        <v>2</v>
      </c>
      <c r="CG202" s="45">
        <v>2</v>
      </c>
      <c r="CH202" s="45">
        <v>2</v>
      </c>
      <c r="CI202" s="45">
        <v>2</v>
      </c>
      <c r="CJ202" s="45">
        <v>2</v>
      </c>
      <c r="CK202" s="45">
        <v>2</v>
      </c>
      <c r="CL202" s="45">
        <v>2</v>
      </c>
      <c r="CM202" s="45">
        <v>2</v>
      </c>
      <c r="CN202" s="45">
        <v>2</v>
      </c>
      <c r="CO202" s="45">
        <v>2</v>
      </c>
      <c r="CP202" s="45">
        <v>2</v>
      </c>
      <c r="CQ202" s="45">
        <v>2</v>
      </c>
      <c r="CR202" s="45">
        <v>2</v>
      </c>
      <c r="CS202" s="45">
        <v>2</v>
      </c>
      <c r="CT202" s="45">
        <v>2</v>
      </c>
      <c r="CU202" s="45"/>
      <c r="CV202" s="45"/>
      <c r="CW202" s="45"/>
      <c r="CX202" s="45">
        <v>2</v>
      </c>
      <c r="CY202" s="43">
        <f t="shared" si="73"/>
        <v>38</v>
      </c>
      <c r="CZ202" s="42">
        <f t="shared" si="74"/>
        <v>1</v>
      </c>
      <c r="DA202" s="43">
        <f t="shared" si="75"/>
        <v>0</v>
      </c>
      <c r="DB202" s="42">
        <f t="shared" si="76"/>
        <v>0</v>
      </c>
      <c r="DC202" s="43">
        <f t="shared" si="77"/>
        <v>0</v>
      </c>
      <c r="DD202" s="42">
        <f t="shared" si="78"/>
        <v>0</v>
      </c>
      <c r="DE202" s="43">
        <f t="shared" si="79"/>
        <v>0</v>
      </c>
      <c r="DF202" s="42">
        <f t="shared" si="80"/>
        <v>0</v>
      </c>
      <c r="DG202" s="52">
        <f t="shared" si="81"/>
        <v>2</v>
      </c>
      <c r="DH202" s="43" t="str">
        <f t="shared" si="82"/>
        <v>Đạt mục tiêu</v>
      </c>
      <c r="DI202" s="47"/>
    </row>
    <row r="203" spans="1:125" s="114" customFormat="1" ht="43.5" hidden="1" customHeight="1" x14ac:dyDescent="0.25">
      <c r="A203" s="284">
        <v>94</v>
      </c>
      <c r="B203" s="178"/>
      <c r="C203" s="347" t="s">
        <v>647</v>
      </c>
      <c r="D203" s="347" t="s">
        <v>34</v>
      </c>
      <c r="E203" s="177" t="s">
        <v>646</v>
      </c>
      <c r="F203" s="177" t="s">
        <v>34</v>
      </c>
      <c r="G203" s="316" t="s">
        <v>645</v>
      </c>
      <c r="H203" s="316" t="s">
        <v>645</v>
      </c>
      <c r="I203" s="301"/>
      <c r="J203" s="318" t="s">
        <v>41</v>
      </c>
      <c r="K203" s="318" t="s">
        <v>157</v>
      </c>
      <c r="L203" s="346" t="s">
        <v>204</v>
      </c>
      <c r="M203" s="176"/>
      <c r="N203" s="351" t="s">
        <v>24</v>
      </c>
      <c r="O203" s="118" t="s">
        <v>515</v>
      </c>
      <c r="P203" s="318"/>
      <c r="Q203" s="318"/>
      <c r="R203" s="318"/>
      <c r="S203" s="318"/>
      <c r="T203" s="318"/>
      <c r="U203" s="318"/>
      <c r="V203" s="318"/>
      <c r="W203" s="318"/>
      <c r="X203" s="318"/>
      <c r="Y203" s="318" t="s">
        <v>24</v>
      </c>
      <c r="Z203" s="318"/>
      <c r="AA203" s="47"/>
      <c r="AB203" s="329"/>
      <c r="AC203" s="318"/>
      <c r="AD203" s="318"/>
      <c r="AE203" s="318"/>
      <c r="AF203" s="318"/>
      <c r="AG203" s="318"/>
      <c r="AH203" s="318"/>
      <c r="AI203" s="318"/>
      <c r="AJ203" s="318"/>
      <c r="AK203" s="318"/>
      <c r="AL203" s="318"/>
      <c r="AM203" s="318"/>
      <c r="AN203" s="318"/>
      <c r="AO203" s="318"/>
      <c r="AP203" s="318"/>
      <c r="AQ203" s="318"/>
      <c r="AR203" s="318"/>
      <c r="AS203" s="318"/>
      <c r="AT203" s="318"/>
      <c r="AU203" s="318"/>
      <c r="AV203" s="318"/>
      <c r="AW203" s="318"/>
      <c r="AX203" s="318"/>
      <c r="AY203" s="165"/>
      <c r="AZ203" s="165"/>
      <c r="BA203" s="342"/>
      <c r="BB203" s="472"/>
      <c r="BC203" s="318"/>
      <c r="BD203" s="318"/>
      <c r="BE203" s="318"/>
      <c r="BF203" s="318"/>
      <c r="BG203" s="318"/>
      <c r="BH203" s="318"/>
      <c r="BI203" s="318"/>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43"/>
      <c r="CZ203" s="42"/>
      <c r="DA203" s="43"/>
      <c r="DB203" s="42"/>
      <c r="DC203" s="43"/>
      <c r="DD203" s="42"/>
      <c r="DE203" s="43"/>
      <c r="DF203" s="42"/>
      <c r="DG203" s="52"/>
      <c r="DH203" s="43"/>
      <c r="DI203" s="525"/>
      <c r="DJ203" s="539"/>
      <c r="DK203" s="539"/>
      <c r="DL203" s="539"/>
      <c r="DM203" s="539"/>
      <c r="DN203" s="539"/>
      <c r="DO203" s="539"/>
      <c r="DP203" s="539"/>
      <c r="DQ203" s="539"/>
      <c r="DR203" s="539"/>
      <c r="DS203" s="539"/>
      <c r="DT203" s="539"/>
      <c r="DU203" s="559"/>
    </row>
    <row r="204" spans="1:125" s="38" customFormat="1" ht="27" customHeight="1" x14ac:dyDescent="0.25">
      <c r="A204" s="267"/>
      <c r="B204" s="77"/>
      <c r="C204" s="564" t="s">
        <v>644</v>
      </c>
      <c r="D204" s="571"/>
      <c r="E204" s="566"/>
      <c r="F204" s="571"/>
      <c r="G204" s="565"/>
      <c r="H204" s="567"/>
      <c r="I204" s="386" t="s">
        <v>314</v>
      </c>
      <c r="J204" s="262" t="s">
        <v>314</v>
      </c>
      <c r="K204" s="404" t="s">
        <v>314</v>
      </c>
      <c r="L204" s="262" t="s">
        <v>314</v>
      </c>
      <c r="M204" s="385"/>
      <c r="N204" s="385"/>
      <c r="O204" s="385"/>
      <c r="P204" s="385"/>
      <c r="Q204" s="385"/>
      <c r="R204" s="385"/>
      <c r="S204" s="385"/>
      <c r="T204" s="385"/>
      <c r="U204" s="385"/>
      <c r="V204" s="385"/>
      <c r="W204" s="385"/>
      <c r="X204" s="385"/>
      <c r="Y204" s="385"/>
      <c r="Z204" s="385"/>
      <c r="AA204" s="385"/>
      <c r="AB204" s="385"/>
      <c r="AC204" s="385"/>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5"/>
      <c r="AY204" s="386" t="s">
        <v>314</v>
      </c>
      <c r="AZ204" s="404"/>
      <c r="BA204" s="262" t="s">
        <v>314</v>
      </c>
      <c r="BB204" s="262"/>
      <c r="BC204" s="385"/>
      <c r="BD204" s="385"/>
      <c r="BE204" s="385"/>
      <c r="BF204" s="385"/>
      <c r="BG204" s="385"/>
      <c r="BH204" s="385"/>
      <c r="BI204" s="385"/>
      <c r="BJ204" s="385"/>
      <c r="BK204" s="385"/>
      <c r="BL204" s="385"/>
      <c r="BM204" s="385"/>
      <c r="BN204" s="385"/>
      <c r="BO204" s="385"/>
      <c r="BP204" s="385"/>
      <c r="BQ204" s="385"/>
      <c r="BR204" s="385"/>
      <c r="BS204" s="385"/>
      <c r="BT204" s="385"/>
      <c r="BU204" s="385"/>
      <c r="BV204" s="385"/>
      <c r="BW204" s="385"/>
      <c r="BX204" s="385"/>
      <c r="BY204" s="385"/>
      <c r="BZ204" s="385"/>
      <c r="CA204" s="385"/>
      <c r="CB204" s="385"/>
      <c r="CC204" s="385"/>
      <c r="CD204" s="385"/>
      <c r="CE204" s="385"/>
      <c r="CF204" s="385"/>
      <c r="CG204" s="385"/>
      <c r="CH204" s="385"/>
      <c r="CI204" s="385"/>
      <c r="CJ204" s="385"/>
      <c r="CK204" s="385"/>
      <c r="CL204" s="385"/>
      <c r="CM204" s="385"/>
      <c r="CN204" s="385"/>
      <c r="CO204" s="385"/>
      <c r="CP204" s="385"/>
      <c r="CQ204" s="385"/>
      <c r="CR204" s="385"/>
      <c r="CS204" s="385"/>
      <c r="CT204" s="385"/>
      <c r="CU204" s="385"/>
      <c r="CV204" s="385"/>
      <c r="CW204" s="385"/>
      <c r="CX204" s="385"/>
      <c r="CY204" s="385"/>
      <c r="CZ204" s="385"/>
      <c r="DA204" s="385"/>
      <c r="DB204" s="385"/>
      <c r="DC204" s="385"/>
      <c r="DD204" s="385"/>
      <c r="DE204" s="385"/>
      <c r="DF204" s="385"/>
      <c r="DG204" s="385"/>
      <c r="DH204" s="385"/>
      <c r="DI204" s="262" t="s">
        <v>314</v>
      </c>
    </row>
    <row r="205" spans="1:125" s="38" customFormat="1" ht="84.75" customHeight="1" x14ac:dyDescent="0.25">
      <c r="A205" s="267">
        <v>25</v>
      </c>
      <c r="B205" s="268"/>
      <c r="C205" s="364" t="s">
        <v>642</v>
      </c>
      <c r="D205" s="460" t="s">
        <v>243</v>
      </c>
      <c r="E205" s="364" t="s">
        <v>643</v>
      </c>
      <c r="F205" s="454" t="s">
        <v>243</v>
      </c>
      <c r="G205" s="353" t="s">
        <v>643</v>
      </c>
      <c r="H205" s="364" t="s">
        <v>641</v>
      </c>
      <c r="I205" s="528" t="s">
        <v>1123</v>
      </c>
      <c r="J205" s="259" t="s">
        <v>33</v>
      </c>
      <c r="K205" s="580" t="s">
        <v>27</v>
      </c>
      <c r="L205" s="405" t="s">
        <v>204</v>
      </c>
      <c r="M205" s="324" t="s">
        <v>37</v>
      </c>
      <c r="N205" s="356" t="s">
        <v>24</v>
      </c>
      <c r="O205" s="175"/>
      <c r="P205" s="341"/>
      <c r="Q205" s="341"/>
      <c r="R205" s="341"/>
      <c r="S205" s="341" t="s">
        <v>24</v>
      </c>
      <c r="T205" s="341"/>
      <c r="U205" s="341"/>
      <c r="V205" s="341"/>
      <c r="W205" s="341"/>
      <c r="X205" s="341"/>
      <c r="Y205" s="341"/>
      <c r="Z205" s="341"/>
      <c r="AA205" s="47">
        <f t="shared" ref="AA205:AA214" si="84">COUNTIF(P205:Z205,"x")</f>
        <v>1</v>
      </c>
      <c r="AB205" s="329"/>
      <c r="AC205" s="341"/>
      <c r="AD205" s="329"/>
      <c r="AE205" s="329"/>
      <c r="AF205" s="329"/>
      <c r="AG205" s="329"/>
      <c r="AH205" s="329"/>
      <c r="AI205" s="329"/>
      <c r="AJ205" s="329"/>
      <c r="AK205" s="329"/>
      <c r="AL205" s="329" t="s">
        <v>32</v>
      </c>
      <c r="AM205" s="329"/>
      <c r="AN205" s="329"/>
      <c r="AO205" s="329"/>
      <c r="AP205" s="329"/>
      <c r="AQ205" s="329"/>
      <c r="AR205" s="329"/>
      <c r="AS205" s="329"/>
      <c r="AT205" s="329"/>
      <c r="AU205" s="329"/>
      <c r="AV205" s="329"/>
      <c r="AW205" s="329"/>
      <c r="AX205" s="329"/>
      <c r="AY205" s="580" t="s">
        <v>40</v>
      </c>
      <c r="AZ205" s="47" t="s">
        <v>23</v>
      </c>
      <c r="BA205" s="47" t="s">
        <v>40</v>
      </c>
      <c r="BB205" s="47" t="s">
        <v>40</v>
      </c>
      <c r="BC205" s="329"/>
      <c r="BD205" s="329"/>
      <c r="BE205" s="329"/>
      <c r="BF205" s="329"/>
      <c r="BG205" s="329"/>
      <c r="BH205" s="329"/>
      <c r="BI205" s="329"/>
      <c r="BJ205" s="45">
        <v>2</v>
      </c>
      <c r="BK205" s="45">
        <v>1</v>
      </c>
      <c r="BL205" s="45">
        <v>2</v>
      </c>
      <c r="BM205" s="45">
        <v>2</v>
      </c>
      <c r="BN205" s="45">
        <v>2</v>
      </c>
      <c r="BO205" s="45">
        <v>2</v>
      </c>
      <c r="BP205" s="45">
        <v>2</v>
      </c>
      <c r="BQ205" s="45">
        <v>2</v>
      </c>
      <c r="BR205" s="45">
        <v>2</v>
      </c>
      <c r="BS205" s="45">
        <v>2</v>
      </c>
      <c r="BT205" s="45">
        <v>1</v>
      </c>
      <c r="BU205" s="45">
        <v>2</v>
      </c>
      <c r="BV205" s="45">
        <v>2</v>
      </c>
      <c r="BW205" s="45">
        <v>2</v>
      </c>
      <c r="BX205" s="45">
        <v>2</v>
      </c>
      <c r="BY205" s="45">
        <v>2</v>
      </c>
      <c r="BZ205" s="45">
        <v>1</v>
      </c>
      <c r="CA205" s="45">
        <v>2</v>
      </c>
      <c r="CB205" s="45">
        <v>2</v>
      </c>
      <c r="CC205" s="45">
        <v>2</v>
      </c>
      <c r="CD205" s="45">
        <v>2</v>
      </c>
      <c r="CE205" s="45">
        <v>2</v>
      </c>
      <c r="CF205" s="45">
        <v>2</v>
      </c>
      <c r="CG205" s="45">
        <v>2</v>
      </c>
      <c r="CH205" s="45">
        <v>2</v>
      </c>
      <c r="CI205" s="45">
        <v>2</v>
      </c>
      <c r="CJ205" s="45">
        <v>2</v>
      </c>
      <c r="CK205" s="45">
        <v>2</v>
      </c>
      <c r="CL205" s="45">
        <v>2</v>
      </c>
      <c r="CM205" s="45">
        <v>2</v>
      </c>
      <c r="CN205" s="45">
        <v>1</v>
      </c>
      <c r="CO205" s="45">
        <v>2</v>
      </c>
      <c r="CP205" s="45">
        <v>2</v>
      </c>
      <c r="CQ205" s="45">
        <v>2</v>
      </c>
      <c r="CR205" s="45">
        <v>2</v>
      </c>
      <c r="CS205" s="45">
        <v>2</v>
      </c>
      <c r="CT205" s="45">
        <v>2</v>
      </c>
      <c r="CU205" s="45">
        <v>2</v>
      </c>
      <c r="CV205" s="45">
        <v>2</v>
      </c>
      <c r="CW205" s="45">
        <v>2</v>
      </c>
      <c r="CX205" s="45">
        <v>2</v>
      </c>
      <c r="CY205" s="43">
        <f t="shared" ref="CY205:CY213" si="85">COUNTIF($BI205:$CX205,2)</f>
        <v>37</v>
      </c>
      <c r="CZ205" s="42">
        <f t="shared" ref="CZ205:CZ213" si="86">CY205/COUNTA($BI205:$CX205)</f>
        <v>0.90243902439024393</v>
      </c>
      <c r="DA205" s="43">
        <f t="shared" ref="DA205:DA213" si="87">COUNTIF($BI205:$CX205,1)</f>
        <v>4</v>
      </c>
      <c r="DB205" s="42">
        <f t="shared" ref="DB205:DB214" si="88">DA205/COUNTA($BI205:$CX205)</f>
        <v>9.7560975609756101E-2</v>
      </c>
      <c r="DC205" s="43">
        <f t="shared" ref="DC205:DC214" si="89">COUNTIF($BI205:$CX205,0)</f>
        <v>0</v>
      </c>
      <c r="DD205" s="42">
        <f t="shared" ref="DD205:DD214" si="90">DC205/COUNTA($BI205:$CX205)</f>
        <v>0</v>
      </c>
      <c r="DE205" s="43">
        <f t="shared" ref="DE205:DE214" si="91">COUNTIF($BI205:$CX205,"KĐG")</f>
        <v>0</v>
      </c>
      <c r="DF205" s="42">
        <f t="shared" ref="DF205:DF214" si="92">DE205/COUNTA($BI205:$CX205)</f>
        <v>0</v>
      </c>
      <c r="DG205" s="52">
        <f t="shared" ref="DG205:DG214" si="93">(((CY205*2)+(DA205*1)+(DC205*0)))/COUNTA($BI205:$CX205)</f>
        <v>1.9024390243902438</v>
      </c>
      <c r="DH205" s="43" t="str">
        <f t="shared" ref="DH205:DH214" si="94">IF(DG205&gt;=1.6,"Đạt mục tiêu",IF(DG205&gt;=1,"Cần cố gắng","Chưa đạt"))</f>
        <v>Đạt mục tiêu</v>
      </c>
      <c r="DI205" s="47"/>
    </row>
    <row r="206" spans="1:125" s="55" customFormat="1" ht="78.75" hidden="1" customHeight="1" x14ac:dyDescent="0.25">
      <c r="A206" s="268">
        <v>96</v>
      </c>
      <c r="B206" s="268"/>
      <c r="C206" s="353" t="s">
        <v>642</v>
      </c>
      <c r="D206" s="353" t="s">
        <v>243</v>
      </c>
      <c r="E206" s="353" t="s">
        <v>641</v>
      </c>
      <c r="F206" s="353" t="s">
        <v>243</v>
      </c>
      <c r="G206" s="353" t="s">
        <v>641</v>
      </c>
      <c r="H206" s="353" t="s">
        <v>641</v>
      </c>
      <c r="I206" s="327"/>
      <c r="J206" s="341" t="s">
        <v>49</v>
      </c>
      <c r="K206" s="329" t="s">
        <v>27</v>
      </c>
      <c r="L206" s="310" t="s">
        <v>204</v>
      </c>
      <c r="M206" s="341" t="s">
        <v>37</v>
      </c>
      <c r="N206" s="51" t="s">
        <v>24</v>
      </c>
      <c r="O206" s="50"/>
      <c r="P206" s="341"/>
      <c r="Q206" s="341"/>
      <c r="R206" s="341"/>
      <c r="S206" s="341"/>
      <c r="T206" s="341"/>
      <c r="U206" s="341"/>
      <c r="V206" s="341"/>
      <c r="W206" s="341"/>
      <c r="X206" s="341"/>
      <c r="Y206" s="341"/>
      <c r="Z206" s="341" t="s">
        <v>24</v>
      </c>
      <c r="AA206" s="47">
        <f t="shared" si="84"/>
        <v>1</v>
      </c>
      <c r="AB206" s="329"/>
      <c r="AC206" s="341"/>
      <c r="AD206" s="341"/>
      <c r="AE206" s="341"/>
      <c r="AF206" s="341"/>
      <c r="AG206" s="341"/>
      <c r="AH206" s="341"/>
      <c r="AI206" s="341"/>
      <c r="AJ206" s="341"/>
      <c r="AK206" s="341"/>
      <c r="AL206" s="341"/>
      <c r="AM206" s="341"/>
      <c r="AN206" s="341"/>
      <c r="AO206" s="341"/>
      <c r="AP206" s="341"/>
      <c r="AQ206" s="341"/>
      <c r="AR206" s="341"/>
      <c r="AS206" s="341"/>
      <c r="AT206" s="341"/>
      <c r="AU206" s="341"/>
      <c r="AV206" s="341"/>
      <c r="AW206" s="341"/>
      <c r="AX206" s="341"/>
      <c r="AY206" s="51"/>
      <c r="AZ206" s="51"/>
      <c r="BA206" s="51"/>
      <c r="BB206" s="51"/>
      <c r="BC206" s="341"/>
      <c r="BD206" s="341"/>
      <c r="BE206" s="341"/>
      <c r="BF206" s="341"/>
      <c r="BG206" s="341"/>
      <c r="BH206" s="341"/>
      <c r="BI206" s="341"/>
      <c r="BJ206" s="45">
        <v>2</v>
      </c>
      <c r="BK206" s="45">
        <v>2</v>
      </c>
      <c r="BL206" s="45">
        <v>2</v>
      </c>
      <c r="BM206" s="45">
        <v>2</v>
      </c>
      <c r="BN206" s="45">
        <v>2</v>
      </c>
      <c r="BO206" s="45">
        <v>2</v>
      </c>
      <c r="BP206" s="45">
        <v>2</v>
      </c>
      <c r="BQ206" s="45">
        <v>2</v>
      </c>
      <c r="BR206" s="45">
        <v>2</v>
      </c>
      <c r="BS206" s="45">
        <v>2</v>
      </c>
      <c r="BT206" s="45">
        <v>2</v>
      </c>
      <c r="BU206" s="45">
        <v>2</v>
      </c>
      <c r="BV206" s="45">
        <v>2</v>
      </c>
      <c r="BW206" s="45">
        <v>2</v>
      </c>
      <c r="BX206" s="45">
        <v>2</v>
      </c>
      <c r="BY206" s="45">
        <v>2</v>
      </c>
      <c r="BZ206" s="45">
        <v>2</v>
      </c>
      <c r="CA206" s="45">
        <v>2</v>
      </c>
      <c r="CB206" s="45">
        <v>2</v>
      </c>
      <c r="CC206" s="45">
        <v>2</v>
      </c>
      <c r="CD206" s="45">
        <v>2</v>
      </c>
      <c r="CE206" s="45">
        <v>2</v>
      </c>
      <c r="CF206" s="45">
        <v>2</v>
      </c>
      <c r="CG206" s="45">
        <v>2</v>
      </c>
      <c r="CH206" s="45">
        <v>2</v>
      </c>
      <c r="CI206" s="45">
        <v>2</v>
      </c>
      <c r="CJ206" s="45">
        <v>2</v>
      </c>
      <c r="CK206" s="45">
        <v>2</v>
      </c>
      <c r="CL206" s="45">
        <v>2</v>
      </c>
      <c r="CM206" s="45">
        <v>2</v>
      </c>
      <c r="CN206" s="45">
        <v>2</v>
      </c>
      <c r="CO206" s="45">
        <v>2</v>
      </c>
      <c r="CP206" s="45">
        <v>2</v>
      </c>
      <c r="CQ206" s="45">
        <v>2</v>
      </c>
      <c r="CR206" s="45">
        <v>2</v>
      </c>
      <c r="CS206" s="45">
        <v>2</v>
      </c>
      <c r="CT206" s="45">
        <v>2</v>
      </c>
      <c r="CU206" s="45"/>
      <c r="CV206" s="45"/>
      <c r="CW206" s="45"/>
      <c r="CX206" s="45">
        <v>2</v>
      </c>
      <c r="CY206" s="43">
        <f t="shared" si="85"/>
        <v>38</v>
      </c>
      <c r="CZ206" s="42">
        <f t="shared" si="86"/>
        <v>1</v>
      </c>
      <c r="DA206" s="43">
        <f t="shared" si="87"/>
        <v>0</v>
      </c>
      <c r="DB206" s="42">
        <f t="shared" si="88"/>
        <v>0</v>
      </c>
      <c r="DC206" s="43">
        <f t="shared" si="89"/>
        <v>0</v>
      </c>
      <c r="DD206" s="42">
        <f t="shared" si="90"/>
        <v>0</v>
      </c>
      <c r="DE206" s="43">
        <f t="shared" si="91"/>
        <v>0</v>
      </c>
      <c r="DF206" s="42">
        <f t="shared" si="92"/>
        <v>0</v>
      </c>
      <c r="DG206" s="52">
        <f t="shared" si="93"/>
        <v>2</v>
      </c>
      <c r="DH206" s="43" t="str">
        <f t="shared" si="94"/>
        <v>Đạt mục tiêu</v>
      </c>
      <c r="DI206" s="51"/>
    </row>
    <row r="207" spans="1:125" ht="16.5" customHeight="1" x14ac:dyDescent="0.25">
      <c r="A207" s="646"/>
      <c r="B207" s="629"/>
      <c r="C207" s="606" t="s">
        <v>640</v>
      </c>
      <c r="D207" s="607"/>
      <c r="E207" s="608"/>
      <c r="F207" s="607"/>
      <c r="G207" s="607"/>
      <c r="H207" s="613"/>
      <c r="I207" s="386" t="s">
        <v>314</v>
      </c>
      <c r="J207" s="262" t="s">
        <v>314</v>
      </c>
      <c r="K207" s="386" t="s">
        <v>314</v>
      </c>
      <c r="L207" s="262" t="s">
        <v>314</v>
      </c>
      <c r="M207" s="385"/>
      <c r="N207" s="385"/>
      <c r="O207" s="385"/>
      <c r="P207" s="385"/>
      <c r="Q207" s="385"/>
      <c r="R207" s="385"/>
      <c r="S207" s="385"/>
      <c r="T207" s="385"/>
      <c r="U207" s="385"/>
      <c r="V207" s="385"/>
      <c r="W207" s="385"/>
      <c r="X207" s="385"/>
      <c r="Y207" s="385"/>
      <c r="Z207" s="385"/>
      <c r="AA207" s="385"/>
      <c r="AB207" s="385"/>
      <c r="AC207" s="385"/>
      <c r="AD207" s="385"/>
      <c r="AE207" s="385"/>
      <c r="AF207" s="385"/>
      <c r="AG207" s="385"/>
      <c r="AH207" s="385"/>
      <c r="AI207" s="385"/>
      <c r="AJ207" s="385"/>
      <c r="AK207" s="385"/>
      <c r="AL207" s="385"/>
      <c r="AM207" s="385"/>
      <c r="AN207" s="385"/>
      <c r="AO207" s="385"/>
      <c r="AP207" s="385"/>
      <c r="AQ207" s="385"/>
      <c r="AR207" s="385"/>
      <c r="AS207" s="385"/>
      <c r="AT207" s="385"/>
      <c r="AU207" s="385"/>
      <c r="AV207" s="385"/>
      <c r="AW207" s="385"/>
      <c r="AX207" s="385"/>
      <c r="AY207" s="386" t="s">
        <v>314</v>
      </c>
      <c r="AZ207" s="386"/>
      <c r="BA207" s="262" t="s">
        <v>314</v>
      </c>
      <c r="BB207" s="262"/>
      <c r="BC207" s="385"/>
      <c r="BD207" s="385"/>
      <c r="BE207" s="385"/>
      <c r="BF207" s="385"/>
      <c r="BG207" s="385"/>
      <c r="BH207" s="385"/>
      <c r="BI207" s="385"/>
      <c r="BJ207" s="385"/>
      <c r="BK207" s="385"/>
      <c r="BL207" s="385"/>
      <c r="BM207" s="385"/>
      <c r="BN207" s="385"/>
      <c r="BO207" s="385"/>
      <c r="BP207" s="385"/>
      <c r="BQ207" s="385"/>
      <c r="BR207" s="385"/>
      <c r="BS207" s="385"/>
      <c r="BT207" s="385"/>
      <c r="BU207" s="385"/>
      <c r="BV207" s="385"/>
      <c r="BW207" s="385"/>
      <c r="BX207" s="385"/>
      <c r="BY207" s="385"/>
      <c r="BZ207" s="385"/>
      <c r="CA207" s="385"/>
      <c r="CB207" s="385"/>
      <c r="CC207" s="385"/>
      <c r="CD207" s="385"/>
      <c r="CE207" s="385"/>
      <c r="CF207" s="385"/>
      <c r="CG207" s="385"/>
      <c r="CH207" s="385"/>
      <c r="CI207" s="385"/>
      <c r="CJ207" s="385"/>
      <c r="CK207" s="385"/>
      <c r="CL207" s="385"/>
      <c r="CM207" s="385"/>
      <c r="CN207" s="385"/>
      <c r="CO207" s="385"/>
      <c r="CP207" s="385"/>
      <c r="CQ207" s="385"/>
      <c r="CR207" s="385"/>
      <c r="CS207" s="385"/>
      <c r="CT207" s="385"/>
      <c r="CU207" s="385"/>
      <c r="CV207" s="385"/>
      <c r="CW207" s="385"/>
      <c r="CX207" s="385"/>
      <c r="CY207" s="385"/>
      <c r="CZ207" s="385"/>
      <c r="DA207" s="385"/>
      <c r="DB207" s="385"/>
      <c r="DC207" s="385"/>
      <c r="DD207" s="385"/>
      <c r="DE207" s="385"/>
      <c r="DF207" s="385"/>
      <c r="DG207" s="385"/>
      <c r="DH207" s="385"/>
      <c r="DI207" s="262" t="s">
        <v>314</v>
      </c>
    </row>
    <row r="208" spans="1:125" ht="18" customHeight="1" x14ac:dyDescent="0.25">
      <c r="A208" s="648"/>
      <c r="B208" s="631"/>
      <c r="C208" s="564" t="s">
        <v>639</v>
      </c>
      <c r="D208" s="571"/>
      <c r="E208" s="566"/>
      <c r="F208" s="571"/>
      <c r="G208" s="565"/>
      <c r="H208" s="567"/>
      <c r="I208" s="386" t="s">
        <v>314</v>
      </c>
      <c r="J208" s="262" t="s">
        <v>314</v>
      </c>
      <c r="K208" s="386" t="s">
        <v>314</v>
      </c>
      <c r="L208" s="262" t="s">
        <v>314</v>
      </c>
      <c r="M208" s="385"/>
      <c r="N208" s="385"/>
      <c r="O208" s="385"/>
      <c r="P208" s="385"/>
      <c r="Q208" s="385"/>
      <c r="R208" s="385"/>
      <c r="S208" s="385"/>
      <c r="T208" s="385"/>
      <c r="U208" s="385"/>
      <c r="V208" s="385"/>
      <c r="W208" s="385"/>
      <c r="X208" s="385"/>
      <c r="Y208" s="385"/>
      <c r="Z208" s="385"/>
      <c r="AA208" s="385"/>
      <c r="AB208" s="385"/>
      <c r="AC208" s="385"/>
      <c r="AD208" s="385"/>
      <c r="AE208" s="385"/>
      <c r="AF208" s="385"/>
      <c r="AG208" s="385"/>
      <c r="AH208" s="385"/>
      <c r="AI208" s="385"/>
      <c r="AJ208" s="385"/>
      <c r="AK208" s="385"/>
      <c r="AL208" s="385"/>
      <c r="AM208" s="385"/>
      <c r="AN208" s="385"/>
      <c r="AO208" s="385"/>
      <c r="AP208" s="385"/>
      <c r="AQ208" s="385"/>
      <c r="AR208" s="385"/>
      <c r="AS208" s="385"/>
      <c r="AT208" s="385"/>
      <c r="AU208" s="385"/>
      <c r="AV208" s="385"/>
      <c r="AW208" s="385"/>
      <c r="AX208" s="385"/>
      <c r="AY208" s="386" t="s">
        <v>314</v>
      </c>
      <c r="AZ208" s="386"/>
      <c r="BA208" s="262" t="s">
        <v>314</v>
      </c>
      <c r="BB208" s="262"/>
      <c r="BC208" s="385"/>
      <c r="BD208" s="385"/>
      <c r="BE208" s="385"/>
      <c r="BF208" s="385"/>
      <c r="BG208" s="385"/>
      <c r="BH208" s="385"/>
      <c r="BI208" s="385"/>
      <c r="BJ208" s="385"/>
      <c r="BK208" s="385"/>
      <c r="BL208" s="385"/>
      <c r="BM208" s="385"/>
      <c r="BN208" s="385"/>
      <c r="BO208" s="385"/>
      <c r="BP208" s="385"/>
      <c r="BQ208" s="385"/>
      <c r="BR208" s="385"/>
      <c r="BS208" s="385"/>
      <c r="BT208" s="385"/>
      <c r="BU208" s="385"/>
      <c r="BV208" s="385"/>
      <c r="BW208" s="385"/>
      <c r="BX208" s="385"/>
      <c r="BY208" s="385"/>
      <c r="BZ208" s="385"/>
      <c r="CA208" s="385"/>
      <c r="CB208" s="385"/>
      <c r="CC208" s="385"/>
      <c r="CD208" s="385"/>
      <c r="CE208" s="385"/>
      <c r="CF208" s="385"/>
      <c r="CG208" s="385"/>
      <c r="CH208" s="385"/>
      <c r="CI208" s="385"/>
      <c r="CJ208" s="385"/>
      <c r="CK208" s="385"/>
      <c r="CL208" s="385"/>
      <c r="CM208" s="385"/>
      <c r="CN208" s="385"/>
      <c r="CO208" s="385"/>
      <c r="CP208" s="385"/>
      <c r="CQ208" s="385"/>
      <c r="CR208" s="385"/>
      <c r="CS208" s="385"/>
      <c r="CT208" s="385"/>
      <c r="CU208" s="385"/>
      <c r="CV208" s="385"/>
      <c r="CW208" s="385"/>
      <c r="CX208" s="385"/>
      <c r="CY208" s="385"/>
      <c r="CZ208" s="385"/>
      <c r="DA208" s="385"/>
      <c r="DB208" s="385"/>
      <c r="DC208" s="385"/>
      <c r="DD208" s="385"/>
      <c r="DE208" s="385"/>
      <c r="DF208" s="385"/>
      <c r="DG208" s="385"/>
      <c r="DH208" s="385"/>
      <c r="DI208" s="262" t="s">
        <v>314</v>
      </c>
    </row>
    <row r="209" spans="1:16314" s="55" customFormat="1" ht="27.75" hidden="1" customHeight="1" x14ac:dyDescent="0.25">
      <c r="A209" s="628">
        <v>97</v>
      </c>
      <c r="B209" s="629"/>
      <c r="C209" s="623" t="s">
        <v>638</v>
      </c>
      <c r="D209" s="623" t="s">
        <v>35</v>
      </c>
      <c r="E209" s="623" t="s">
        <v>637</v>
      </c>
      <c r="F209" s="623" t="s">
        <v>35</v>
      </c>
      <c r="G209" s="623" t="s">
        <v>637</v>
      </c>
      <c r="H209" s="329" t="s">
        <v>636</v>
      </c>
      <c r="I209" s="327"/>
      <c r="J209" s="341" t="s">
        <v>115</v>
      </c>
      <c r="K209" s="329" t="s">
        <v>27</v>
      </c>
      <c r="L209" s="310" t="s">
        <v>204</v>
      </c>
      <c r="M209" s="341" t="s">
        <v>37</v>
      </c>
      <c r="N209" s="51" t="s">
        <v>24</v>
      </c>
      <c r="O209" s="50"/>
      <c r="P209" s="324" t="s">
        <v>24</v>
      </c>
      <c r="Q209" s="324"/>
      <c r="R209" s="324"/>
      <c r="S209" s="324"/>
      <c r="T209" s="324"/>
      <c r="U209" s="324"/>
      <c r="V209" s="324"/>
      <c r="W209" s="324"/>
      <c r="X209" s="324"/>
      <c r="Y209" s="324"/>
      <c r="Z209" s="326"/>
      <c r="AA209" s="47">
        <f t="shared" si="84"/>
        <v>1</v>
      </c>
      <c r="AB209" s="329" t="s">
        <v>23</v>
      </c>
      <c r="AC209" s="341" t="s">
        <v>40</v>
      </c>
      <c r="AD209" s="341" t="s">
        <v>40</v>
      </c>
      <c r="AE209" s="341"/>
      <c r="AF209" s="341"/>
      <c r="AG209" s="341"/>
      <c r="AH209" s="326"/>
      <c r="AI209" s="326"/>
      <c r="AJ209" s="326"/>
      <c r="AK209" s="326"/>
      <c r="AL209" s="341"/>
      <c r="AM209" s="341"/>
      <c r="AN209" s="341"/>
      <c r="AO209" s="341"/>
      <c r="AP209" s="341"/>
      <c r="AQ209" s="341"/>
      <c r="AR209" s="341"/>
      <c r="AS209" s="341"/>
      <c r="AT209" s="341"/>
      <c r="AU209" s="341"/>
      <c r="AV209" s="341"/>
      <c r="AW209" s="341"/>
      <c r="AX209" s="341"/>
      <c r="AY209" s="51"/>
      <c r="AZ209" s="51"/>
      <c r="BA209" s="51"/>
      <c r="BB209" s="51"/>
      <c r="BC209" s="341"/>
      <c r="BD209" s="341"/>
      <c r="BE209" s="341"/>
      <c r="BF209" s="341"/>
      <c r="BG209" s="341"/>
      <c r="BH209" s="341"/>
      <c r="BI209" s="341"/>
      <c r="BJ209" s="45">
        <v>2</v>
      </c>
      <c r="BK209" s="45">
        <v>1</v>
      </c>
      <c r="BL209" s="45">
        <v>2</v>
      </c>
      <c r="BM209" s="45">
        <v>2</v>
      </c>
      <c r="BN209" s="45">
        <v>2</v>
      </c>
      <c r="BO209" s="45">
        <v>2</v>
      </c>
      <c r="BP209" s="45">
        <v>2</v>
      </c>
      <c r="BQ209" s="45">
        <v>2</v>
      </c>
      <c r="BR209" s="45">
        <v>2</v>
      </c>
      <c r="BS209" s="45">
        <v>2</v>
      </c>
      <c r="BT209" s="45">
        <v>1</v>
      </c>
      <c r="BU209" s="45">
        <v>2</v>
      </c>
      <c r="BV209" s="45">
        <v>2</v>
      </c>
      <c r="BW209" s="45">
        <v>2</v>
      </c>
      <c r="BX209" s="45">
        <v>2</v>
      </c>
      <c r="BY209" s="45">
        <v>2</v>
      </c>
      <c r="BZ209" s="45">
        <v>1</v>
      </c>
      <c r="CA209" s="45">
        <v>2</v>
      </c>
      <c r="CB209" s="45">
        <v>2</v>
      </c>
      <c r="CC209" s="45">
        <v>2</v>
      </c>
      <c r="CD209" s="45">
        <v>2</v>
      </c>
      <c r="CE209" s="45">
        <v>2</v>
      </c>
      <c r="CF209" s="45">
        <v>2</v>
      </c>
      <c r="CG209" s="45">
        <v>2</v>
      </c>
      <c r="CH209" s="45">
        <v>2</v>
      </c>
      <c r="CI209" s="45">
        <v>2</v>
      </c>
      <c r="CJ209" s="45">
        <v>2</v>
      </c>
      <c r="CK209" s="45">
        <v>2</v>
      </c>
      <c r="CL209" s="45">
        <v>2</v>
      </c>
      <c r="CM209" s="45">
        <v>2</v>
      </c>
      <c r="CN209" s="45">
        <v>1</v>
      </c>
      <c r="CO209" s="45">
        <v>2</v>
      </c>
      <c r="CP209" s="45">
        <v>2</v>
      </c>
      <c r="CQ209" s="45">
        <v>2</v>
      </c>
      <c r="CR209" s="45">
        <v>2</v>
      </c>
      <c r="CS209" s="45">
        <v>2</v>
      </c>
      <c r="CT209" s="45">
        <v>2</v>
      </c>
      <c r="CU209" s="45">
        <v>2</v>
      </c>
      <c r="CV209" s="45">
        <v>2</v>
      </c>
      <c r="CW209" s="45">
        <v>2</v>
      </c>
      <c r="CX209" s="45">
        <v>2</v>
      </c>
      <c r="CY209" s="43">
        <f t="shared" si="85"/>
        <v>37</v>
      </c>
      <c r="CZ209" s="42">
        <f t="shared" si="86"/>
        <v>0.90243902439024393</v>
      </c>
      <c r="DA209" s="43">
        <f t="shared" si="87"/>
        <v>4</v>
      </c>
      <c r="DB209" s="42">
        <f t="shared" si="88"/>
        <v>9.7560975609756101E-2</v>
      </c>
      <c r="DC209" s="43">
        <f t="shared" si="89"/>
        <v>0</v>
      </c>
      <c r="DD209" s="42">
        <f t="shared" si="90"/>
        <v>0</v>
      </c>
      <c r="DE209" s="43">
        <f t="shared" si="91"/>
        <v>0</v>
      </c>
      <c r="DF209" s="42">
        <f t="shared" si="92"/>
        <v>0</v>
      </c>
      <c r="DG209" s="52">
        <f t="shared" si="93"/>
        <v>1.9024390243902438</v>
      </c>
      <c r="DH209" s="43" t="str">
        <f t="shared" si="94"/>
        <v>Đạt mục tiêu</v>
      </c>
      <c r="DI209" s="51"/>
    </row>
    <row r="210" spans="1:16314" s="55" customFormat="1" ht="27.75" hidden="1" customHeight="1" x14ac:dyDescent="0.25">
      <c r="A210" s="628"/>
      <c r="B210" s="630"/>
      <c r="C210" s="623"/>
      <c r="D210" s="623"/>
      <c r="E210" s="623"/>
      <c r="F210" s="623"/>
      <c r="G210" s="623"/>
      <c r="H210" s="329" t="s">
        <v>636</v>
      </c>
      <c r="I210" s="327"/>
      <c r="J210" s="341" t="s">
        <v>57</v>
      </c>
      <c r="K210" s="329" t="s">
        <v>27</v>
      </c>
      <c r="L210" s="310" t="s">
        <v>204</v>
      </c>
      <c r="M210" s="341" t="s">
        <v>37</v>
      </c>
      <c r="N210" s="51" t="s">
        <v>24</v>
      </c>
      <c r="O210" s="50"/>
      <c r="P210" s="324"/>
      <c r="Q210" s="324"/>
      <c r="R210" s="324"/>
      <c r="S210" s="324"/>
      <c r="T210" s="324"/>
      <c r="U210" s="324"/>
      <c r="V210" s="324"/>
      <c r="W210" s="324" t="s">
        <v>24</v>
      </c>
      <c r="X210" s="324"/>
      <c r="Y210" s="324"/>
      <c r="Z210" s="326"/>
      <c r="AA210" s="47">
        <f t="shared" si="84"/>
        <v>1</v>
      </c>
      <c r="AB210" s="329"/>
      <c r="AC210" s="341"/>
      <c r="AD210" s="341"/>
      <c r="AE210" s="341"/>
      <c r="AF210" s="341"/>
      <c r="AG210" s="341"/>
      <c r="AH210" s="326"/>
      <c r="AI210" s="326"/>
      <c r="AJ210" s="326"/>
      <c r="AK210" s="326"/>
      <c r="AL210" s="341"/>
      <c r="AM210" s="341"/>
      <c r="AN210" s="341"/>
      <c r="AO210" s="341"/>
      <c r="AP210" s="341"/>
      <c r="AQ210" s="341"/>
      <c r="AR210" s="341"/>
      <c r="AS210" s="341"/>
      <c r="AT210" s="341"/>
      <c r="AU210" s="341" t="s">
        <v>56</v>
      </c>
      <c r="AV210" s="341"/>
      <c r="AW210" s="341"/>
      <c r="AX210" s="341"/>
      <c r="AY210" s="51"/>
      <c r="AZ210" s="51"/>
      <c r="BA210" s="51"/>
      <c r="BB210" s="51"/>
      <c r="BC210" s="341"/>
      <c r="BD210" s="341"/>
      <c r="BE210" s="341"/>
      <c r="BF210" s="341"/>
      <c r="BG210" s="341"/>
      <c r="BH210" s="341"/>
      <c r="BI210" s="341"/>
      <c r="BJ210" s="45">
        <v>2</v>
      </c>
      <c r="BK210" s="45">
        <v>2</v>
      </c>
      <c r="BL210" s="45">
        <v>2</v>
      </c>
      <c r="BM210" s="45">
        <v>2</v>
      </c>
      <c r="BN210" s="45">
        <v>2</v>
      </c>
      <c r="BO210" s="45">
        <v>2</v>
      </c>
      <c r="BP210" s="45">
        <v>2</v>
      </c>
      <c r="BQ210" s="45">
        <v>2</v>
      </c>
      <c r="BR210" s="45">
        <v>2</v>
      </c>
      <c r="BS210" s="45">
        <v>2</v>
      </c>
      <c r="BT210" s="45">
        <v>2</v>
      </c>
      <c r="BU210" s="45">
        <v>2</v>
      </c>
      <c r="BV210" s="45">
        <v>2</v>
      </c>
      <c r="BW210" s="45">
        <v>2</v>
      </c>
      <c r="BX210" s="45">
        <v>2</v>
      </c>
      <c r="BY210" s="45">
        <v>2</v>
      </c>
      <c r="BZ210" s="45">
        <v>2</v>
      </c>
      <c r="CA210" s="45">
        <v>2</v>
      </c>
      <c r="CB210" s="45">
        <v>2</v>
      </c>
      <c r="CC210" s="45">
        <v>2</v>
      </c>
      <c r="CD210" s="45">
        <v>2</v>
      </c>
      <c r="CE210" s="45">
        <v>2</v>
      </c>
      <c r="CF210" s="45">
        <v>2</v>
      </c>
      <c r="CG210" s="45">
        <v>2</v>
      </c>
      <c r="CH210" s="45">
        <v>2</v>
      </c>
      <c r="CI210" s="45">
        <v>2</v>
      </c>
      <c r="CJ210" s="45">
        <v>2</v>
      </c>
      <c r="CK210" s="45">
        <v>2</v>
      </c>
      <c r="CL210" s="45">
        <v>2</v>
      </c>
      <c r="CM210" s="45">
        <v>2</v>
      </c>
      <c r="CN210" s="45">
        <v>2</v>
      </c>
      <c r="CO210" s="45">
        <v>2</v>
      </c>
      <c r="CP210" s="45">
        <v>2</v>
      </c>
      <c r="CQ210" s="45">
        <v>2</v>
      </c>
      <c r="CR210" s="45">
        <v>2</v>
      </c>
      <c r="CS210" s="45">
        <v>2</v>
      </c>
      <c r="CT210" s="45">
        <v>2</v>
      </c>
      <c r="CU210" s="45"/>
      <c r="CV210" s="45"/>
      <c r="CW210" s="45"/>
      <c r="CX210" s="45">
        <v>2</v>
      </c>
      <c r="CY210" s="43">
        <f t="shared" si="85"/>
        <v>38</v>
      </c>
      <c r="CZ210" s="42">
        <f t="shared" si="86"/>
        <v>1</v>
      </c>
      <c r="DA210" s="43">
        <f t="shared" si="87"/>
        <v>0</v>
      </c>
      <c r="DB210" s="42">
        <f t="shared" si="88"/>
        <v>0</v>
      </c>
      <c r="DC210" s="43">
        <f t="shared" si="89"/>
        <v>0</v>
      </c>
      <c r="DD210" s="42">
        <f t="shared" si="90"/>
        <v>0</v>
      </c>
      <c r="DE210" s="43">
        <f t="shared" si="91"/>
        <v>0</v>
      </c>
      <c r="DF210" s="42">
        <f t="shared" si="92"/>
        <v>0</v>
      </c>
      <c r="DG210" s="52">
        <f t="shared" si="93"/>
        <v>2</v>
      </c>
      <c r="DH210" s="43" t="str">
        <f t="shared" si="94"/>
        <v>Đạt mục tiêu</v>
      </c>
      <c r="DI210" s="51"/>
    </row>
    <row r="211" spans="1:16314" s="55" customFormat="1" ht="27.75" hidden="1" customHeight="1" x14ac:dyDescent="0.25">
      <c r="A211" s="672"/>
      <c r="B211" s="630"/>
      <c r="C211" s="614"/>
      <c r="D211" s="614"/>
      <c r="E211" s="614"/>
      <c r="F211" s="614"/>
      <c r="G211" s="614"/>
      <c r="H211" s="333" t="s">
        <v>635</v>
      </c>
      <c r="I211" s="349"/>
      <c r="J211" s="331" t="s">
        <v>43</v>
      </c>
      <c r="K211" s="333" t="s">
        <v>27</v>
      </c>
      <c r="L211" s="311" t="s">
        <v>204</v>
      </c>
      <c r="M211" s="341"/>
      <c r="N211" s="51"/>
      <c r="O211" s="313"/>
      <c r="P211" s="322"/>
      <c r="Q211" s="322"/>
      <c r="R211" s="322"/>
      <c r="S211" s="322" t="s">
        <v>24</v>
      </c>
      <c r="T211" s="322"/>
      <c r="U211" s="322"/>
      <c r="V211" s="322"/>
      <c r="W211" s="322"/>
      <c r="X211" s="322"/>
      <c r="Y211" s="322"/>
      <c r="Z211" s="150"/>
      <c r="AA211" s="339">
        <f t="shared" si="84"/>
        <v>1</v>
      </c>
      <c r="AB211" s="333"/>
      <c r="AC211" s="331"/>
      <c r="AD211" s="331"/>
      <c r="AE211" s="331"/>
      <c r="AF211" s="331"/>
      <c r="AG211" s="331"/>
      <c r="AH211" s="150"/>
      <c r="AI211" s="150"/>
      <c r="AJ211" s="150"/>
      <c r="AK211" s="150"/>
      <c r="AL211" s="331" t="s">
        <v>32</v>
      </c>
      <c r="AM211" s="331"/>
      <c r="AN211" s="331" t="s">
        <v>40</v>
      </c>
      <c r="AO211" s="331" t="s">
        <v>40</v>
      </c>
      <c r="AP211" s="331"/>
      <c r="AQ211" s="331"/>
      <c r="AR211" s="331"/>
      <c r="AS211" s="331"/>
      <c r="AT211" s="331"/>
      <c r="AU211" s="331"/>
      <c r="AV211" s="331"/>
      <c r="AW211" s="331"/>
      <c r="AX211" s="331"/>
      <c r="AY211" s="335"/>
      <c r="AZ211" s="474"/>
      <c r="BA211" s="335"/>
      <c r="BB211" s="474"/>
      <c r="BC211" s="331"/>
      <c r="BD211" s="331"/>
      <c r="BE211" s="331"/>
      <c r="BF211" s="331"/>
      <c r="BG211" s="331"/>
      <c r="BH211" s="331"/>
      <c r="BI211" s="331"/>
      <c r="BJ211" s="124">
        <v>2</v>
      </c>
      <c r="BK211" s="45">
        <v>1</v>
      </c>
      <c r="BL211" s="124">
        <v>2</v>
      </c>
      <c r="BM211" s="124">
        <v>2</v>
      </c>
      <c r="BN211" s="124">
        <v>2</v>
      </c>
      <c r="BO211" s="124">
        <v>1</v>
      </c>
      <c r="BP211" s="124">
        <v>2</v>
      </c>
      <c r="BQ211" s="124">
        <v>2</v>
      </c>
      <c r="BR211" s="124">
        <v>2</v>
      </c>
      <c r="BS211" s="124">
        <v>2</v>
      </c>
      <c r="BT211" s="45">
        <v>1</v>
      </c>
      <c r="BU211" s="124">
        <v>2</v>
      </c>
      <c r="BV211" s="124">
        <v>2</v>
      </c>
      <c r="BW211" s="124">
        <v>2</v>
      </c>
      <c r="BX211" s="124">
        <v>2</v>
      </c>
      <c r="BY211" s="124">
        <v>1</v>
      </c>
      <c r="BZ211" s="45">
        <v>1</v>
      </c>
      <c r="CA211" s="124">
        <v>2</v>
      </c>
      <c r="CB211" s="124">
        <v>2</v>
      </c>
      <c r="CC211" s="124">
        <v>2</v>
      </c>
      <c r="CD211" s="124">
        <v>2</v>
      </c>
      <c r="CE211" s="124">
        <v>1</v>
      </c>
      <c r="CF211" s="124">
        <v>2</v>
      </c>
      <c r="CG211" s="124">
        <v>2</v>
      </c>
      <c r="CH211" s="124">
        <v>2</v>
      </c>
      <c r="CI211" s="124">
        <v>2</v>
      </c>
      <c r="CJ211" s="124">
        <v>1</v>
      </c>
      <c r="CK211" s="124">
        <v>2</v>
      </c>
      <c r="CL211" s="124">
        <v>2</v>
      </c>
      <c r="CM211" s="124">
        <v>2</v>
      </c>
      <c r="CN211" s="45">
        <v>1</v>
      </c>
      <c r="CO211" s="124">
        <v>1</v>
      </c>
      <c r="CP211" s="124">
        <v>2</v>
      </c>
      <c r="CQ211" s="124">
        <v>2</v>
      </c>
      <c r="CR211" s="124">
        <v>2</v>
      </c>
      <c r="CS211" s="124">
        <v>2</v>
      </c>
      <c r="CT211" s="124">
        <v>2</v>
      </c>
      <c r="CU211" s="45">
        <v>2</v>
      </c>
      <c r="CV211" s="45">
        <v>2</v>
      </c>
      <c r="CW211" s="45">
        <v>2</v>
      </c>
      <c r="CX211" s="124">
        <v>2</v>
      </c>
      <c r="CY211" s="122">
        <f t="shared" si="85"/>
        <v>32</v>
      </c>
      <c r="CZ211" s="53">
        <f t="shared" si="86"/>
        <v>0.78048780487804881</v>
      </c>
      <c r="DA211" s="122">
        <f t="shared" si="87"/>
        <v>9</v>
      </c>
      <c r="DB211" s="53">
        <f t="shared" si="88"/>
        <v>0.21951219512195122</v>
      </c>
      <c r="DC211" s="122">
        <f t="shared" si="89"/>
        <v>0</v>
      </c>
      <c r="DD211" s="53">
        <f t="shared" si="90"/>
        <v>0</v>
      </c>
      <c r="DE211" s="122">
        <f t="shared" si="91"/>
        <v>0</v>
      </c>
      <c r="DF211" s="53">
        <f t="shared" si="92"/>
        <v>0</v>
      </c>
      <c r="DG211" s="123">
        <f t="shared" si="93"/>
        <v>1.7804878048780488</v>
      </c>
      <c r="DH211" s="122" t="str">
        <f t="shared" si="94"/>
        <v>Đạt mục tiêu</v>
      </c>
      <c r="DI211" s="335"/>
    </row>
    <row r="212" spans="1:16314" s="153" customFormat="1" ht="27.75" hidden="1" customHeight="1" x14ac:dyDescent="0.25">
      <c r="A212" s="672"/>
      <c r="B212" s="671"/>
      <c r="C212" s="623"/>
      <c r="D212" s="623"/>
      <c r="E212" s="623"/>
      <c r="F212" s="623"/>
      <c r="G212" s="623"/>
      <c r="H212" s="329" t="s">
        <v>634</v>
      </c>
      <c r="I212" s="327"/>
      <c r="J212" s="329" t="s">
        <v>49</v>
      </c>
      <c r="K212" s="329" t="s">
        <v>27</v>
      </c>
      <c r="L212" s="310" t="s">
        <v>204</v>
      </c>
      <c r="M212" s="147" t="s">
        <v>37</v>
      </c>
      <c r="N212" s="51" t="s">
        <v>24</v>
      </c>
      <c r="O212" s="50"/>
      <c r="P212" s="329"/>
      <c r="Q212" s="329"/>
      <c r="R212" s="329"/>
      <c r="S212" s="341"/>
      <c r="T212" s="341"/>
      <c r="U212" s="341"/>
      <c r="V212" s="341"/>
      <c r="W212" s="341"/>
      <c r="X212" s="329"/>
      <c r="Y212" s="329"/>
      <c r="Z212" s="329" t="s">
        <v>24</v>
      </c>
      <c r="AA212" s="47">
        <f t="shared" si="84"/>
        <v>1</v>
      </c>
      <c r="AB212" s="329"/>
      <c r="AC212" s="341"/>
      <c r="AD212" s="329"/>
      <c r="AE212" s="329"/>
      <c r="AF212" s="329"/>
      <c r="AG212" s="329"/>
      <c r="AH212" s="329"/>
      <c r="AI212" s="329"/>
      <c r="AJ212" s="329"/>
      <c r="AK212" s="329"/>
      <c r="AL212" s="329"/>
      <c r="AM212" s="329"/>
      <c r="AN212" s="329"/>
      <c r="AO212" s="329"/>
      <c r="AP212" s="329"/>
      <c r="AQ212" s="329"/>
      <c r="AR212" s="329"/>
      <c r="AS212" s="329"/>
      <c r="AT212" s="329"/>
      <c r="AU212" s="329"/>
      <c r="AV212" s="329"/>
      <c r="AW212" s="329"/>
      <c r="AX212" s="329"/>
      <c r="AY212" s="39"/>
      <c r="AZ212" s="39"/>
      <c r="BA212" s="39"/>
      <c r="BB212" s="39"/>
      <c r="BC212" s="329"/>
      <c r="BD212" s="329"/>
      <c r="BE212" s="329"/>
      <c r="BF212" s="329"/>
      <c r="BG212" s="329"/>
      <c r="BH212" s="329" t="s">
        <v>40</v>
      </c>
      <c r="BI212" s="329" t="s">
        <v>40</v>
      </c>
      <c r="BJ212" s="45">
        <v>2</v>
      </c>
      <c r="BK212" s="45">
        <v>2</v>
      </c>
      <c r="BL212" s="45">
        <v>2</v>
      </c>
      <c r="BM212" s="45">
        <v>2</v>
      </c>
      <c r="BN212" s="45">
        <v>2</v>
      </c>
      <c r="BO212" s="45">
        <v>2</v>
      </c>
      <c r="BP212" s="45">
        <v>2</v>
      </c>
      <c r="BQ212" s="45">
        <v>2</v>
      </c>
      <c r="BR212" s="45">
        <v>2</v>
      </c>
      <c r="BS212" s="45">
        <v>2</v>
      </c>
      <c r="BT212" s="45">
        <v>2</v>
      </c>
      <c r="BU212" s="45">
        <v>2</v>
      </c>
      <c r="BV212" s="45">
        <v>2</v>
      </c>
      <c r="BW212" s="45">
        <v>2</v>
      </c>
      <c r="BX212" s="45">
        <v>2</v>
      </c>
      <c r="BY212" s="45">
        <v>2</v>
      </c>
      <c r="BZ212" s="45">
        <v>2</v>
      </c>
      <c r="CA212" s="45">
        <v>2</v>
      </c>
      <c r="CB212" s="45">
        <v>2</v>
      </c>
      <c r="CC212" s="45">
        <v>2</v>
      </c>
      <c r="CD212" s="45">
        <v>2</v>
      </c>
      <c r="CE212" s="45">
        <v>2</v>
      </c>
      <c r="CF212" s="45">
        <v>2</v>
      </c>
      <c r="CG212" s="45">
        <v>2</v>
      </c>
      <c r="CH212" s="45">
        <v>2</v>
      </c>
      <c r="CI212" s="45">
        <v>2</v>
      </c>
      <c r="CJ212" s="45">
        <v>2</v>
      </c>
      <c r="CK212" s="45">
        <v>2</v>
      </c>
      <c r="CL212" s="45">
        <v>2</v>
      </c>
      <c r="CM212" s="45">
        <v>2</v>
      </c>
      <c r="CN212" s="45">
        <v>2</v>
      </c>
      <c r="CO212" s="45">
        <v>2</v>
      </c>
      <c r="CP212" s="45">
        <v>2</v>
      </c>
      <c r="CQ212" s="45">
        <v>2</v>
      </c>
      <c r="CR212" s="45">
        <v>2</v>
      </c>
      <c r="CS212" s="45">
        <v>2</v>
      </c>
      <c r="CT212" s="45">
        <v>2</v>
      </c>
      <c r="CU212" s="45"/>
      <c r="CV212" s="45"/>
      <c r="CW212" s="45"/>
      <c r="CX212" s="45">
        <v>2</v>
      </c>
      <c r="CY212" s="43">
        <f t="shared" si="85"/>
        <v>38</v>
      </c>
      <c r="CZ212" s="42">
        <f t="shared" si="86"/>
        <v>0.97435897435897434</v>
      </c>
      <c r="DA212" s="43">
        <f t="shared" si="87"/>
        <v>0</v>
      </c>
      <c r="DB212" s="42">
        <f t="shared" si="88"/>
        <v>0</v>
      </c>
      <c r="DC212" s="43">
        <f t="shared" si="89"/>
        <v>0</v>
      </c>
      <c r="DD212" s="44">
        <f t="shared" si="90"/>
        <v>0</v>
      </c>
      <c r="DE212" s="43">
        <f t="shared" si="91"/>
        <v>0</v>
      </c>
      <c r="DF212" s="42">
        <f t="shared" si="92"/>
        <v>0</v>
      </c>
      <c r="DG212" s="52">
        <f t="shared" si="93"/>
        <v>1.9487179487179487</v>
      </c>
      <c r="DH212" s="43" t="str">
        <f t="shared" si="94"/>
        <v>Đạt mục tiêu</v>
      </c>
      <c r="DI212" s="39"/>
      <c r="DJ212" s="38"/>
      <c r="DK212" s="38"/>
      <c r="DL212" s="38"/>
      <c r="DM212" s="38"/>
      <c r="DN212" s="38"/>
      <c r="DO212" s="38"/>
      <c r="DP212" s="38"/>
      <c r="DQ212" s="38"/>
      <c r="DR212" s="38"/>
      <c r="DS212" s="38"/>
      <c r="DT212" s="38"/>
      <c r="DU212" s="173"/>
    </row>
    <row r="213" spans="1:16314" s="153" customFormat="1" ht="79.5" hidden="1" customHeight="1" x14ac:dyDescent="0.25">
      <c r="A213" s="282">
        <v>98</v>
      </c>
      <c r="B213" s="165"/>
      <c r="C213" s="324" t="s">
        <v>627</v>
      </c>
      <c r="D213" s="324" t="s">
        <v>35</v>
      </c>
      <c r="E213" s="324" t="s">
        <v>633</v>
      </c>
      <c r="F213" s="310" t="s">
        <v>34</v>
      </c>
      <c r="G213" s="174" t="s">
        <v>632</v>
      </c>
      <c r="H213" s="80" t="s">
        <v>631</v>
      </c>
      <c r="I213" s="327">
        <v>1</v>
      </c>
      <c r="J213" s="329" t="s">
        <v>115</v>
      </c>
      <c r="K213" s="329" t="s">
        <v>27</v>
      </c>
      <c r="L213" s="310" t="s">
        <v>204</v>
      </c>
      <c r="M213" s="147" t="s">
        <v>37</v>
      </c>
      <c r="N213" s="51" t="s">
        <v>24</v>
      </c>
      <c r="O213" s="50"/>
      <c r="P213" s="329" t="s">
        <v>24</v>
      </c>
      <c r="Q213" s="329"/>
      <c r="R213" s="329"/>
      <c r="S213" s="341"/>
      <c r="T213" s="341"/>
      <c r="U213" s="341"/>
      <c r="V213" s="341"/>
      <c r="W213" s="341"/>
      <c r="X213" s="329"/>
      <c r="Y213" s="329"/>
      <c r="Z213" s="329"/>
      <c r="AA213" s="47">
        <f t="shared" si="84"/>
        <v>1</v>
      </c>
      <c r="AB213" s="329" t="s">
        <v>46</v>
      </c>
      <c r="AC213" s="341" t="s">
        <v>32</v>
      </c>
      <c r="AD213" s="329" t="s">
        <v>40</v>
      </c>
      <c r="AE213" s="329"/>
      <c r="AF213" s="329"/>
      <c r="AG213" s="329"/>
      <c r="AH213" s="329"/>
      <c r="AI213" s="329"/>
      <c r="AJ213" s="329"/>
      <c r="AK213" s="329"/>
      <c r="AL213" s="329"/>
      <c r="AM213" s="329"/>
      <c r="AN213" s="329"/>
      <c r="AO213" s="329"/>
      <c r="AP213" s="329"/>
      <c r="AQ213" s="329"/>
      <c r="AR213" s="329"/>
      <c r="AS213" s="329"/>
      <c r="AT213" s="329"/>
      <c r="AU213" s="329"/>
      <c r="AV213" s="329"/>
      <c r="AW213" s="329"/>
      <c r="AX213" s="329"/>
      <c r="AY213" s="39"/>
      <c r="AZ213" s="39"/>
      <c r="BA213" s="39"/>
      <c r="BB213" s="39"/>
      <c r="BC213" s="329"/>
      <c r="BD213" s="329"/>
      <c r="BE213" s="329"/>
      <c r="BF213" s="329"/>
      <c r="BG213" s="329"/>
      <c r="BH213" s="329"/>
      <c r="BI213" s="329"/>
      <c r="BJ213" s="45">
        <v>2</v>
      </c>
      <c r="BK213" s="45">
        <v>1</v>
      </c>
      <c r="BL213" s="45">
        <v>2</v>
      </c>
      <c r="BM213" s="45">
        <v>2</v>
      </c>
      <c r="BN213" s="45">
        <v>2</v>
      </c>
      <c r="BO213" s="45">
        <v>2</v>
      </c>
      <c r="BP213" s="45">
        <v>2</v>
      </c>
      <c r="BQ213" s="45">
        <v>2</v>
      </c>
      <c r="BR213" s="45">
        <v>2</v>
      </c>
      <c r="BS213" s="45">
        <v>2</v>
      </c>
      <c r="BT213" s="45">
        <v>1</v>
      </c>
      <c r="BU213" s="45">
        <v>2</v>
      </c>
      <c r="BV213" s="45">
        <v>2</v>
      </c>
      <c r="BW213" s="45">
        <v>2</v>
      </c>
      <c r="BX213" s="45">
        <v>2</v>
      </c>
      <c r="BY213" s="45">
        <v>2</v>
      </c>
      <c r="BZ213" s="45">
        <v>1</v>
      </c>
      <c r="CA213" s="45">
        <v>2</v>
      </c>
      <c r="CB213" s="45">
        <v>2</v>
      </c>
      <c r="CC213" s="45">
        <v>2</v>
      </c>
      <c r="CD213" s="45">
        <v>2</v>
      </c>
      <c r="CE213" s="45">
        <v>2</v>
      </c>
      <c r="CF213" s="45">
        <v>2</v>
      </c>
      <c r="CG213" s="45">
        <v>2</v>
      </c>
      <c r="CH213" s="45">
        <v>2</v>
      </c>
      <c r="CI213" s="45">
        <v>2</v>
      </c>
      <c r="CJ213" s="45">
        <v>2</v>
      </c>
      <c r="CK213" s="45">
        <v>2</v>
      </c>
      <c r="CL213" s="45">
        <v>2</v>
      </c>
      <c r="CM213" s="45">
        <v>2</v>
      </c>
      <c r="CN213" s="45">
        <v>1</v>
      </c>
      <c r="CO213" s="45">
        <v>2</v>
      </c>
      <c r="CP213" s="45">
        <v>2</v>
      </c>
      <c r="CQ213" s="45">
        <v>2</v>
      </c>
      <c r="CR213" s="45">
        <v>2</v>
      </c>
      <c r="CS213" s="45">
        <v>2</v>
      </c>
      <c r="CT213" s="45">
        <v>2</v>
      </c>
      <c r="CU213" s="45">
        <v>2</v>
      </c>
      <c r="CV213" s="45">
        <v>2</v>
      </c>
      <c r="CW213" s="45">
        <v>2</v>
      </c>
      <c r="CX213" s="45">
        <v>2</v>
      </c>
      <c r="CY213" s="43">
        <f t="shared" si="85"/>
        <v>37</v>
      </c>
      <c r="CZ213" s="42">
        <f t="shared" si="86"/>
        <v>0.90243902439024393</v>
      </c>
      <c r="DA213" s="43">
        <f t="shared" si="87"/>
        <v>4</v>
      </c>
      <c r="DB213" s="42">
        <f t="shared" si="88"/>
        <v>9.7560975609756101E-2</v>
      </c>
      <c r="DC213" s="43">
        <f t="shared" si="89"/>
        <v>0</v>
      </c>
      <c r="DD213" s="42">
        <f t="shared" si="90"/>
        <v>0</v>
      </c>
      <c r="DE213" s="43">
        <f t="shared" si="91"/>
        <v>0</v>
      </c>
      <c r="DF213" s="42">
        <f t="shared" si="92"/>
        <v>0</v>
      </c>
      <c r="DG213" s="52">
        <f t="shared" si="93"/>
        <v>1.9024390243902438</v>
      </c>
      <c r="DH213" s="43" t="str">
        <f t="shared" si="94"/>
        <v>Đạt mục tiêu</v>
      </c>
      <c r="DI213" s="39"/>
      <c r="DJ213" s="38"/>
      <c r="DK213" s="38"/>
      <c r="DL213" s="38"/>
      <c r="DM213" s="38"/>
      <c r="DN213" s="38"/>
      <c r="DO213" s="38"/>
      <c r="DP213" s="38"/>
      <c r="DQ213" s="38"/>
      <c r="DR213" s="38"/>
      <c r="DS213" s="38"/>
      <c r="DT213" s="38"/>
      <c r="DU213" s="173"/>
    </row>
    <row r="214" spans="1:16314" s="38" customFormat="1" ht="87.75" hidden="1" customHeight="1" x14ac:dyDescent="0.25">
      <c r="A214" s="282"/>
      <c r="B214" s="165"/>
      <c r="C214" s="324" t="s">
        <v>627</v>
      </c>
      <c r="D214" s="324" t="s">
        <v>35</v>
      </c>
      <c r="E214" s="324" t="s">
        <v>630</v>
      </c>
      <c r="F214" s="325" t="s">
        <v>35</v>
      </c>
      <c r="G214" s="324" t="s">
        <v>629</v>
      </c>
      <c r="H214" s="326" t="s">
        <v>628</v>
      </c>
      <c r="I214" s="350">
        <v>1</v>
      </c>
      <c r="J214" s="337" t="s">
        <v>28</v>
      </c>
      <c r="K214" s="337" t="s">
        <v>27</v>
      </c>
      <c r="L214" s="309" t="s">
        <v>204</v>
      </c>
      <c r="M214" s="341" t="s">
        <v>37</v>
      </c>
      <c r="N214" s="51" t="s">
        <v>24</v>
      </c>
      <c r="O214" s="315">
        <v>1</v>
      </c>
      <c r="P214" s="337"/>
      <c r="Q214" s="337"/>
      <c r="R214" s="337" t="s">
        <v>24</v>
      </c>
      <c r="S214" s="332"/>
      <c r="T214" s="332"/>
      <c r="U214" s="332"/>
      <c r="V214" s="332"/>
      <c r="W214" s="332"/>
      <c r="X214" s="337"/>
      <c r="Y214" s="337"/>
      <c r="Z214" s="337"/>
      <c r="AA214" s="340">
        <f t="shared" si="84"/>
        <v>1</v>
      </c>
      <c r="AB214" s="337"/>
      <c r="AC214" s="332"/>
      <c r="AD214" s="337"/>
      <c r="AE214" s="337"/>
      <c r="AF214" s="337"/>
      <c r="AG214" s="142" t="s">
        <v>46</v>
      </c>
      <c r="AH214" s="337" t="s">
        <v>32</v>
      </c>
      <c r="AI214" s="337" t="s">
        <v>40</v>
      </c>
      <c r="AJ214" s="337" t="s">
        <v>40</v>
      </c>
      <c r="AK214" s="337"/>
      <c r="AL214" s="337"/>
      <c r="AM214" s="337"/>
      <c r="AN214" s="337"/>
      <c r="AO214" s="337"/>
      <c r="AP214" s="337"/>
      <c r="AQ214" s="337"/>
      <c r="AR214" s="337"/>
      <c r="AS214" s="337"/>
      <c r="AT214" s="337"/>
      <c r="AU214" s="337"/>
      <c r="AV214" s="337"/>
      <c r="AW214" s="337"/>
      <c r="AX214" s="337"/>
      <c r="AY214" s="142"/>
      <c r="AZ214" s="142"/>
      <c r="BA214" s="142"/>
      <c r="BB214" s="142"/>
      <c r="BC214" s="337"/>
      <c r="BD214" s="337"/>
      <c r="BE214" s="337"/>
      <c r="BF214" s="337"/>
      <c r="BG214" s="337"/>
      <c r="BH214" s="337"/>
      <c r="BI214" s="337"/>
      <c r="BJ214" s="143">
        <v>2</v>
      </c>
      <c r="BK214" s="45">
        <v>1</v>
      </c>
      <c r="BL214" s="143">
        <v>2</v>
      </c>
      <c r="BM214" s="143">
        <v>2</v>
      </c>
      <c r="BN214" s="45">
        <v>1</v>
      </c>
      <c r="BO214" s="143">
        <v>2</v>
      </c>
      <c r="BP214" s="143">
        <v>2</v>
      </c>
      <c r="BQ214" s="143">
        <v>2</v>
      </c>
      <c r="BR214" s="143">
        <v>2</v>
      </c>
      <c r="BS214" s="143">
        <v>2</v>
      </c>
      <c r="BT214" s="45">
        <v>1</v>
      </c>
      <c r="BU214" s="143">
        <v>2</v>
      </c>
      <c r="BV214" s="143">
        <v>2</v>
      </c>
      <c r="BW214" s="143">
        <v>2</v>
      </c>
      <c r="BX214" s="143">
        <v>2</v>
      </c>
      <c r="BY214" s="143">
        <v>2</v>
      </c>
      <c r="BZ214" s="45">
        <v>1</v>
      </c>
      <c r="CA214" s="143">
        <v>2</v>
      </c>
      <c r="CB214" s="143">
        <v>2</v>
      </c>
      <c r="CC214" s="143">
        <v>2</v>
      </c>
      <c r="CD214" s="143">
        <v>2</v>
      </c>
      <c r="CE214" s="143">
        <v>2</v>
      </c>
      <c r="CF214" s="143">
        <v>2</v>
      </c>
      <c r="CG214" s="143">
        <v>2</v>
      </c>
      <c r="CH214" s="143">
        <v>2</v>
      </c>
      <c r="CI214" s="143">
        <v>2</v>
      </c>
      <c r="CJ214" s="143">
        <v>2</v>
      </c>
      <c r="CK214" s="143">
        <v>2</v>
      </c>
      <c r="CL214" s="143">
        <v>2</v>
      </c>
      <c r="CM214" s="143">
        <v>2</v>
      </c>
      <c r="CN214" s="45">
        <v>1</v>
      </c>
      <c r="CO214" s="143">
        <v>2</v>
      </c>
      <c r="CP214" s="143">
        <v>2</v>
      </c>
      <c r="CQ214" s="143">
        <v>2</v>
      </c>
      <c r="CR214" s="143">
        <v>2</v>
      </c>
      <c r="CS214" s="143">
        <v>2</v>
      </c>
      <c r="CT214" s="143">
        <v>2</v>
      </c>
      <c r="CU214" s="45">
        <v>2</v>
      </c>
      <c r="CV214" s="45">
        <v>2</v>
      </c>
      <c r="CW214" s="45">
        <v>2</v>
      </c>
      <c r="CX214" s="143">
        <v>2</v>
      </c>
      <c r="CY214" s="137">
        <f>COUNTIF($BJ214:$CX214,2)</f>
        <v>36</v>
      </c>
      <c r="CZ214" s="136">
        <f>CY214/COUNTA($BJ214:$CX214)</f>
        <v>0.87804878048780488</v>
      </c>
      <c r="DA214" s="137">
        <f>COUNTIF($BJ214:$CX214,1)</f>
        <v>5</v>
      </c>
      <c r="DB214" s="136">
        <f t="shared" si="88"/>
        <v>0.12195121951219512</v>
      </c>
      <c r="DC214" s="137">
        <f t="shared" si="89"/>
        <v>0</v>
      </c>
      <c r="DD214" s="136">
        <f t="shared" si="90"/>
        <v>0</v>
      </c>
      <c r="DE214" s="137">
        <f t="shared" si="91"/>
        <v>0</v>
      </c>
      <c r="DF214" s="136">
        <f t="shared" si="92"/>
        <v>0</v>
      </c>
      <c r="DG214" s="160">
        <f t="shared" si="93"/>
        <v>1.8780487804878048</v>
      </c>
      <c r="DH214" s="137" t="str">
        <f t="shared" si="94"/>
        <v>Đạt mục tiêu</v>
      </c>
      <c r="DI214" s="142"/>
    </row>
    <row r="215" spans="1:16314" s="38" customFormat="1" ht="87.75" hidden="1" customHeight="1" x14ac:dyDescent="0.25">
      <c r="A215" s="282"/>
      <c r="B215" s="165"/>
      <c r="C215" s="322" t="s">
        <v>627</v>
      </c>
      <c r="D215" s="322"/>
      <c r="E215" s="322" t="s">
        <v>626</v>
      </c>
      <c r="F215" s="323" t="s">
        <v>35</v>
      </c>
      <c r="G215" s="322" t="s">
        <v>625</v>
      </c>
      <c r="H215" s="150" t="s">
        <v>622</v>
      </c>
      <c r="I215" s="172"/>
      <c r="J215" s="168" t="s">
        <v>47</v>
      </c>
      <c r="K215" s="168" t="s">
        <v>27</v>
      </c>
      <c r="L215" s="312"/>
      <c r="M215" s="341"/>
      <c r="N215" s="335"/>
      <c r="O215" s="314"/>
      <c r="P215" s="168"/>
      <c r="Q215" s="168"/>
      <c r="R215" s="168"/>
      <c r="S215" s="170"/>
      <c r="T215" s="170"/>
      <c r="U215" s="170"/>
      <c r="V215" s="170"/>
      <c r="W215" s="170"/>
      <c r="X215" s="168"/>
      <c r="Y215" s="168"/>
      <c r="Z215" s="168"/>
      <c r="AA215" s="171"/>
      <c r="AB215" s="168"/>
      <c r="AC215" s="170"/>
      <c r="AD215" s="168"/>
      <c r="AE215" s="168"/>
      <c r="AF215" s="168"/>
      <c r="AG215" s="169"/>
      <c r="AH215" s="168"/>
      <c r="AI215" s="168"/>
      <c r="AJ215" s="168"/>
      <c r="AK215" s="168"/>
      <c r="AL215" s="168"/>
      <c r="AM215" s="168"/>
      <c r="AN215" s="168"/>
      <c r="AO215" s="168"/>
      <c r="AP215" s="168"/>
      <c r="AQ215" s="168"/>
      <c r="AR215" s="168"/>
      <c r="AS215" s="168"/>
      <c r="AT215" s="168"/>
      <c r="AU215" s="168"/>
      <c r="AV215" s="168"/>
      <c r="AW215" s="168"/>
      <c r="AX215" s="168"/>
      <c r="AY215" s="142"/>
      <c r="AZ215" s="142"/>
      <c r="BA215" s="142"/>
      <c r="BB215" s="142"/>
      <c r="BC215" s="337"/>
      <c r="BD215" s="337"/>
      <c r="BE215" s="337"/>
      <c r="BF215" s="337"/>
      <c r="BG215" s="337"/>
      <c r="BH215" s="337"/>
      <c r="BI215" s="337"/>
      <c r="BJ215" s="143"/>
      <c r="BK215" s="45"/>
      <c r="BL215" s="143"/>
      <c r="BM215" s="143"/>
      <c r="BN215" s="45"/>
      <c r="BO215" s="143"/>
      <c r="BP215" s="143"/>
      <c r="BQ215" s="143"/>
      <c r="BR215" s="143"/>
      <c r="BS215" s="143"/>
      <c r="BT215" s="45"/>
      <c r="BU215" s="143"/>
      <c r="BV215" s="143"/>
      <c r="BW215" s="143"/>
      <c r="BX215" s="143"/>
      <c r="BY215" s="143"/>
      <c r="BZ215" s="45"/>
      <c r="CA215" s="143"/>
      <c r="CB215" s="143"/>
      <c r="CC215" s="143"/>
      <c r="CD215" s="143"/>
      <c r="CE215" s="143"/>
      <c r="CF215" s="143"/>
      <c r="CG215" s="143"/>
      <c r="CH215" s="143"/>
      <c r="CI215" s="143"/>
      <c r="CJ215" s="143"/>
      <c r="CK215" s="143"/>
      <c r="CL215" s="143"/>
      <c r="CM215" s="143"/>
      <c r="CN215" s="45"/>
      <c r="CO215" s="143"/>
      <c r="CP215" s="143"/>
      <c r="CQ215" s="143"/>
      <c r="CR215" s="143"/>
      <c r="CS215" s="143"/>
      <c r="CT215" s="143"/>
      <c r="CU215" s="45"/>
      <c r="CV215" s="45"/>
      <c r="CW215" s="45"/>
      <c r="CX215" s="143"/>
      <c r="CY215" s="137"/>
      <c r="CZ215" s="136"/>
      <c r="DA215" s="137"/>
      <c r="DB215" s="136"/>
      <c r="DC215" s="137"/>
      <c r="DD215" s="136"/>
      <c r="DE215" s="137"/>
      <c r="DF215" s="136"/>
      <c r="DG215" s="160"/>
      <c r="DH215" s="137"/>
      <c r="DI215" s="169"/>
    </row>
    <row r="216" spans="1:16314" s="38" customFormat="1" ht="87.75" hidden="1" customHeight="1" x14ac:dyDescent="0.25">
      <c r="A216" s="282"/>
      <c r="B216" s="165"/>
      <c r="C216" s="322"/>
      <c r="D216" s="322"/>
      <c r="E216" s="322" t="s">
        <v>624</v>
      </c>
      <c r="F216" s="323"/>
      <c r="G216" s="322" t="s">
        <v>623</v>
      </c>
      <c r="H216" s="150" t="s">
        <v>622</v>
      </c>
      <c r="I216" s="172">
        <v>1</v>
      </c>
      <c r="J216" s="168" t="s">
        <v>47</v>
      </c>
      <c r="K216" s="168" t="s">
        <v>27</v>
      </c>
      <c r="L216" s="312" t="s">
        <v>204</v>
      </c>
      <c r="M216" s="147"/>
      <c r="N216" s="335" t="s">
        <v>24</v>
      </c>
      <c r="O216" s="314"/>
      <c r="P216" s="168"/>
      <c r="Q216" s="168"/>
      <c r="R216" s="168"/>
      <c r="S216" s="170"/>
      <c r="T216" s="170" t="s">
        <v>24</v>
      </c>
      <c r="U216" s="170"/>
      <c r="V216" s="170"/>
      <c r="W216" s="170"/>
      <c r="X216" s="168"/>
      <c r="Y216" s="168"/>
      <c r="Z216" s="168"/>
      <c r="AA216" s="171"/>
      <c r="AB216" s="168"/>
      <c r="AC216" s="170"/>
      <c r="AD216" s="168"/>
      <c r="AE216" s="168"/>
      <c r="AF216" s="168"/>
      <c r="AG216" s="169"/>
      <c r="AH216" s="168"/>
      <c r="AI216" s="168"/>
      <c r="AJ216" s="168"/>
      <c r="AK216" s="168"/>
      <c r="AL216" s="168"/>
      <c r="AM216" s="168"/>
      <c r="AN216" s="168"/>
      <c r="AO216" s="168"/>
      <c r="AP216" s="168"/>
      <c r="AQ216" s="168"/>
      <c r="AR216" s="168"/>
      <c r="AS216" s="168"/>
      <c r="AT216" s="168"/>
      <c r="AU216" s="168"/>
      <c r="AV216" s="168"/>
      <c r="AW216" s="168"/>
      <c r="AX216" s="168"/>
      <c r="AY216" s="423"/>
      <c r="AZ216" s="423"/>
      <c r="BA216" s="142"/>
      <c r="BB216" s="142"/>
      <c r="BC216" s="337"/>
      <c r="BD216" s="337"/>
      <c r="BE216" s="337"/>
      <c r="BF216" s="337"/>
      <c r="BG216" s="337"/>
      <c r="BH216" s="337"/>
      <c r="BI216" s="337"/>
      <c r="BJ216" s="143"/>
      <c r="BK216" s="45"/>
      <c r="BL216" s="143"/>
      <c r="BM216" s="143"/>
      <c r="BN216" s="45"/>
      <c r="BO216" s="143"/>
      <c r="BP216" s="143"/>
      <c r="BQ216" s="143"/>
      <c r="BR216" s="143"/>
      <c r="BS216" s="143"/>
      <c r="BT216" s="45"/>
      <c r="BU216" s="143"/>
      <c r="BV216" s="143"/>
      <c r="BW216" s="143"/>
      <c r="BX216" s="143"/>
      <c r="BY216" s="143"/>
      <c r="BZ216" s="45"/>
      <c r="CA216" s="143"/>
      <c r="CB216" s="143"/>
      <c r="CC216" s="143"/>
      <c r="CD216" s="143"/>
      <c r="CE216" s="143"/>
      <c r="CF216" s="143"/>
      <c r="CG216" s="143"/>
      <c r="CH216" s="143"/>
      <c r="CI216" s="143"/>
      <c r="CJ216" s="143"/>
      <c r="CK216" s="143"/>
      <c r="CL216" s="143"/>
      <c r="CM216" s="143"/>
      <c r="CN216" s="45"/>
      <c r="CO216" s="143"/>
      <c r="CP216" s="143"/>
      <c r="CQ216" s="143"/>
      <c r="CR216" s="143"/>
      <c r="CS216" s="143"/>
      <c r="CT216" s="143"/>
      <c r="CU216" s="45"/>
      <c r="CV216" s="45"/>
      <c r="CW216" s="45"/>
      <c r="CX216" s="143"/>
      <c r="CY216" s="137"/>
      <c r="CZ216" s="136"/>
      <c r="DA216" s="137"/>
      <c r="DB216" s="136"/>
      <c r="DC216" s="137"/>
      <c r="DD216" s="136"/>
      <c r="DE216" s="137"/>
      <c r="DF216" s="136"/>
      <c r="DG216" s="160"/>
      <c r="DH216" s="560"/>
      <c r="DI216" s="39"/>
    </row>
    <row r="217" spans="1:16314" s="166" customFormat="1" ht="52.5" customHeight="1" x14ac:dyDescent="0.25">
      <c r="A217" s="646">
        <v>26</v>
      </c>
      <c r="B217" s="165"/>
      <c r="C217" s="655" t="s">
        <v>621</v>
      </c>
      <c r="D217" s="614" t="s">
        <v>35</v>
      </c>
      <c r="E217" s="655" t="s">
        <v>621</v>
      </c>
      <c r="F217" s="735" t="s">
        <v>35</v>
      </c>
      <c r="G217" s="311" t="s">
        <v>620</v>
      </c>
      <c r="H217" s="308" t="s">
        <v>620</v>
      </c>
      <c r="I217" s="528" t="s">
        <v>1123</v>
      </c>
      <c r="J217" s="402" t="s">
        <v>33</v>
      </c>
      <c r="K217" s="402" t="s">
        <v>27</v>
      </c>
      <c r="L217" s="408" t="s">
        <v>204</v>
      </c>
      <c r="M217" s="115" t="s">
        <v>37</v>
      </c>
      <c r="N217" s="307" t="s">
        <v>24</v>
      </c>
      <c r="O217" s="116"/>
      <c r="P217" s="321"/>
      <c r="Q217" s="321"/>
      <c r="R217" s="321"/>
      <c r="S217" s="321"/>
      <c r="T217" s="321"/>
      <c r="U217" s="321"/>
      <c r="V217" s="321" t="s">
        <v>24</v>
      </c>
      <c r="W217" s="321"/>
      <c r="X217" s="321"/>
      <c r="Y217" s="321"/>
      <c r="Z217" s="321"/>
      <c r="AA217" s="339">
        <f>COUNTIF(P217:Z217,"x")</f>
        <v>1</v>
      </c>
      <c r="AB217" s="333"/>
      <c r="AC217" s="321"/>
      <c r="AD217" s="321"/>
      <c r="AE217" s="321"/>
      <c r="AF217" s="321"/>
      <c r="AG217" s="321"/>
      <c r="AH217" s="321"/>
      <c r="AI217" s="321"/>
      <c r="AJ217" s="321"/>
      <c r="AK217" s="321"/>
      <c r="AL217" s="321" t="s">
        <v>46</v>
      </c>
      <c r="AM217" s="321" t="s">
        <v>40</v>
      </c>
      <c r="AN217" s="321"/>
      <c r="AO217" s="321"/>
      <c r="AP217" s="321"/>
      <c r="AQ217" s="321"/>
      <c r="AR217" s="321" t="s">
        <v>46</v>
      </c>
      <c r="AS217" s="321" t="s">
        <v>40</v>
      </c>
      <c r="AT217" s="321" t="s">
        <v>40</v>
      </c>
      <c r="AU217" s="321"/>
      <c r="AV217" s="321"/>
      <c r="AW217" s="321"/>
      <c r="AX217" s="321"/>
      <c r="AY217" s="442" t="s">
        <v>40</v>
      </c>
      <c r="AZ217" s="469" t="s">
        <v>32</v>
      </c>
      <c r="BA217" s="320"/>
      <c r="BB217" s="469"/>
      <c r="BC217" s="318"/>
      <c r="BD217" s="318"/>
      <c r="BE217" s="318"/>
      <c r="BF217" s="318"/>
      <c r="BG217" s="318"/>
      <c r="BH217" s="318"/>
      <c r="BI217" s="318"/>
      <c r="BJ217" s="45">
        <v>2</v>
      </c>
      <c r="BK217" s="45">
        <v>2</v>
      </c>
      <c r="BL217" s="45">
        <v>2</v>
      </c>
      <c r="BM217" s="45">
        <v>2</v>
      </c>
      <c r="BN217" s="45">
        <v>2</v>
      </c>
      <c r="BO217" s="45">
        <v>2</v>
      </c>
      <c r="BP217" s="45">
        <v>2</v>
      </c>
      <c r="BQ217" s="45">
        <v>2</v>
      </c>
      <c r="BR217" s="45">
        <v>2</v>
      </c>
      <c r="BS217" s="45">
        <v>2</v>
      </c>
      <c r="BT217" s="45">
        <v>2</v>
      </c>
      <c r="BU217" s="45">
        <v>2</v>
      </c>
      <c r="BV217" s="45">
        <v>2</v>
      </c>
      <c r="BW217" s="45">
        <v>2</v>
      </c>
      <c r="BX217" s="45">
        <v>2</v>
      </c>
      <c r="BY217" s="45">
        <v>2</v>
      </c>
      <c r="BZ217" s="45">
        <v>2</v>
      </c>
      <c r="CA217" s="45">
        <v>2</v>
      </c>
      <c r="CB217" s="45">
        <v>2</v>
      </c>
      <c r="CC217" s="45">
        <v>2</v>
      </c>
      <c r="CD217" s="45">
        <v>2</v>
      </c>
      <c r="CE217" s="45">
        <v>2</v>
      </c>
      <c r="CF217" s="45">
        <v>2</v>
      </c>
      <c r="CG217" s="45">
        <v>2</v>
      </c>
      <c r="CH217" s="45">
        <v>2</v>
      </c>
      <c r="CI217" s="45">
        <v>2</v>
      </c>
      <c r="CJ217" s="45">
        <v>2</v>
      </c>
      <c r="CK217" s="45">
        <v>2</v>
      </c>
      <c r="CL217" s="45">
        <v>2</v>
      </c>
      <c r="CM217" s="45">
        <v>2</v>
      </c>
      <c r="CN217" s="45">
        <v>2</v>
      </c>
      <c r="CO217" s="45">
        <v>2</v>
      </c>
      <c r="CP217" s="45">
        <v>2</v>
      </c>
      <c r="CQ217" s="45">
        <v>2</v>
      </c>
      <c r="CR217" s="45">
        <v>2</v>
      </c>
      <c r="CS217" s="45">
        <v>2</v>
      </c>
      <c r="CT217" s="45">
        <v>2</v>
      </c>
      <c r="CU217" s="45"/>
      <c r="CV217" s="45"/>
      <c r="CW217" s="45"/>
      <c r="CX217" s="45">
        <v>2</v>
      </c>
      <c r="CY217" s="43">
        <f>COUNTIF($BJ217:$CX217,2)</f>
        <v>38</v>
      </c>
      <c r="CZ217" s="42">
        <f>CY217/COUNTA($BJ217:$CX217)</f>
        <v>1</v>
      </c>
      <c r="DA217" s="43">
        <f>COUNTIF($BJ217:$CX217,1)</f>
        <v>0</v>
      </c>
      <c r="DB217" s="42">
        <f>DA217/COUNTA($BI217:$CX217)</f>
        <v>0</v>
      </c>
      <c r="DC217" s="43">
        <f>COUNTIF($BI217:$CX217,0)</f>
        <v>0</v>
      </c>
      <c r="DD217" s="42">
        <f>DC217/COUNTA($BI217:$CX217)</f>
        <v>0</v>
      </c>
      <c r="DE217" s="43">
        <f>COUNTIF($BI217:$CX217,"KĐG")</f>
        <v>0</v>
      </c>
      <c r="DF217" s="42">
        <f>DE217/COUNTA($BI217:$CX217)</f>
        <v>0</v>
      </c>
      <c r="DG217" s="52">
        <f>(((CY217*2)+(DA217*1)+(DC217*0)))/COUNTA($BI217:$CX217)</f>
        <v>2</v>
      </c>
      <c r="DH217" s="43" t="str">
        <f>IF(DG217&gt;=1.6,"Đạt mục tiêu",IF(DG217&gt;=1,"Cần cố gắng","Chưa đạt"))</f>
        <v>Đạt mục tiêu</v>
      </c>
      <c r="DI217" s="512"/>
      <c r="DJ217" s="211"/>
      <c r="DK217" s="539"/>
      <c r="DL217" s="539"/>
      <c r="DM217" s="539"/>
      <c r="DN217" s="539"/>
      <c r="DO217" s="539"/>
      <c r="DP217" s="539"/>
      <c r="DQ217" s="539"/>
      <c r="DR217" s="539"/>
      <c r="DS217" s="539"/>
      <c r="DT217" s="539"/>
      <c r="DU217" s="167"/>
      <c r="DV217" s="167"/>
      <c r="DW217" s="167"/>
      <c r="DX217" s="167"/>
      <c r="DY217" s="167"/>
      <c r="DZ217" s="167"/>
      <c r="EA217" s="167"/>
      <c r="EB217" s="167"/>
      <c r="EC217" s="167"/>
      <c r="ED217" s="167"/>
      <c r="EE217" s="167"/>
      <c r="EF217" s="167"/>
      <c r="EG217" s="167"/>
      <c r="EH217" s="167"/>
      <c r="EI217" s="167"/>
      <c r="EJ217" s="167"/>
      <c r="EK217" s="167"/>
      <c r="EL217" s="167"/>
      <c r="EM217" s="167"/>
      <c r="EN217" s="167"/>
      <c r="EO217" s="167"/>
      <c r="EP217" s="167"/>
      <c r="EQ217" s="167"/>
      <c r="ER217" s="167"/>
      <c r="ES217" s="167"/>
      <c r="ET217" s="167"/>
      <c r="EU217" s="167"/>
      <c r="EV217" s="167"/>
      <c r="EW217" s="167"/>
      <c r="EX217" s="167"/>
      <c r="EY217" s="167"/>
      <c r="EZ217" s="167"/>
      <c r="FA217" s="167"/>
      <c r="FB217" s="167"/>
      <c r="FC217" s="167"/>
      <c r="FD217" s="167"/>
      <c r="FE217" s="167"/>
      <c r="FF217" s="167"/>
      <c r="FG217" s="167"/>
      <c r="FH217" s="167"/>
      <c r="FI217" s="167"/>
      <c r="FJ217" s="167"/>
      <c r="FK217" s="167"/>
      <c r="FL217" s="167"/>
      <c r="FM217" s="167"/>
      <c r="FN217" s="167"/>
      <c r="FO217" s="167"/>
      <c r="FP217" s="167"/>
      <c r="FQ217" s="167"/>
      <c r="FR217" s="167"/>
      <c r="FS217" s="167"/>
      <c r="FT217" s="167"/>
      <c r="FU217" s="167"/>
      <c r="FV217" s="167"/>
      <c r="FW217" s="167"/>
      <c r="FX217" s="167"/>
      <c r="FY217" s="167"/>
      <c r="FZ217" s="167"/>
      <c r="GA217" s="167"/>
      <c r="GB217" s="167"/>
      <c r="GC217" s="167"/>
      <c r="GD217" s="167"/>
      <c r="GE217" s="167"/>
      <c r="GF217" s="167"/>
      <c r="GG217" s="167"/>
      <c r="GH217" s="167"/>
      <c r="GI217" s="167"/>
      <c r="GJ217" s="167"/>
      <c r="GK217" s="167"/>
      <c r="GL217" s="167"/>
      <c r="GM217" s="167"/>
      <c r="GN217" s="167"/>
      <c r="GO217" s="167"/>
      <c r="GP217" s="167"/>
      <c r="GQ217" s="167"/>
      <c r="GR217" s="167"/>
      <c r="GS217" s="167"/>
      <c r="GT217" s="167"/>
      <c r="GU217" s="167"/>
      <c r="GV217" s="167"/>
      <c r="GW217" s="167"/>
      <c r="GX217" s="167"/>
      <c r="GY217" s="167"/>
      <c r="GZ217" s="167"/>
      <c r="HA217" s="167"/>
      <c r="HB217" s="167"/>
      <c r="HC217" s="167"/>
      <c r="HD217" s="167"/>
      <c r="HE217" s="167"/>
      <c r="HF217" s="167"/>
      <c r="HG217" s="167"/>
      <c r="HH217" s="167"/>
      <c r="HI217" s="167"/>
      <c r="HJ217" s="167"/>
      <c r="HK217" s="167"/>
      <c r="HL217" s="167"/>
      <c r="HM217" s="167"/>
      <c r="HN217" s="167"/>
      <c r="HO217" s="167"/>
      <c r="HP217" s="167"/>
      <c r="HQ217" s="167"/>
      <c r="HR217" s="167"/>
      <c r="HS217" s="167"/>
      <c r="HT217" s="167"/>
      <c r="HU217" s="167"/>
      <c r="HV217" s="167"/>
      <c r="HW217" s="167"/>
      <c r="HX217" s="167"/>
      <c r="HY217" s="167"/>
      <c r="HZ217" s="167"/>
      <c r="IA217" s="167"/>
      <c r="IB217" s="167"/>
      <c r="IC217" s="167"/>
      <c r="ID217" s="167"/>
      <c r="IE217" s="167"/>
      <c r="IF217" s="167"/>
      <c r="IG217" s="167"/>
      <c r="IH217" s="167"/>
      <c r="II217" s="167"/>
      <c r="IJ217" s="167"/>
      <c r="IK217" s="167"/>
      <c r="IL217" s="167"/>
      <c r="IM217" s="167"/>
      <c r="IN217" s="167"/>
      <c r="IO217" s="167"/>
      <c r="IP217" s="167"/>
      <c r="IQ217" s="167"/>
      <c r="IR217" s="167"/>
      <c r="IS217" s="167"/>
      <c r="IT217" s="167"/>
      <c r="IU217" s="167"/>
      <c r="IV217" s="167"/>
      <c r="IW217" s="167"/>
      <c r="IX217" s="167"/>
      <c r="IY217" s="167"/>
      <c r="IZ217" s="167"/>
      <c r="JA217" s="167"/>
      <c r="JB217" s="167"/>
      <c r="JC217" s="167"/>
      <c r="JD217" s="167"/>
      <c r="JE217" s="167"/>
      <c r="JF217" s="167"/>
      <c r="JG217" s="167"/>
      <c r="JH217" s="167"/>
      <c r="JI217" s="167"/>
      <c r="JJ217" s="167"/>
      <c r="JK217" s="167"/>
      <c r="JL217" s="167"/>
      <c r="JM217" s="167"/>
      <c r="JN217" s="167"/>
      <c r="JO217" s="167"/>
      <c r="JP217" s="167"/>
      <c r="JQ217" s="167"/>
      <c r="JR217" s="167"/>
      <c r="JS217" s="167"/>
      <c r="JT217" s="167"/>
      <c r="JU217" s="167"/>
      <c r="JV217" s="167"/>
      <c r="JW217" s="167"/>
      <c r="JX217" s="167"/>
      <c r="JY217" s="167"/>
      <c r="JZ217" s="167"/>
      <c r="KA217" s="167"/>
      <c r="KB217" s="167"/>
      <c r="KC217" s="167"/>
      <c r="KD217" s="167"/>
      <c r="KE217" s="167"/>
      <c r="KF217" s="167"/>
      <c r="KG217" s="167"/>
      <c r="KH217" s="167"/>
      <c r="KI217" s="167"/>
      <c r="KJ217" s="167"/>
      <c r="KK217" s="167"/>
      <c r="KL217" s="167"/>
      <c r="KM217" s="167"/>
      <c r="KN217" s="167"/>
      <c r="KO217" s="167"/>
      <c r="KP217" s="167"/>
      <c r="KQ217" s="167"/>
      <c r="KR217" s="167"/>
      <c r="KS217" s="167"/>
      <c r="KT217" s="167"/>
      <c r="KU217" s="167"/>
      <c r="KV217" s="167"/>
      <c r="KW217" s="167"/>
      <c r="KX217" s="167"/>
      <c r="KY217" s="167"/>
      <c r="KZ217" s="167"/>
      <c r="LA217" s="167"/>
      <c r="LB217" s="167"/>
      <c r="LC217" s="167"/>
      <c r="LD217" s="167"/>
      <c r="LE217" s="167"/>
      <c r="LF217" s="167"/>
      <c r="LG217" s="167"/>
      <c r="LH217" s="167"/>
      <c r="LI217" s="167"/>
      <c r="LJ217" s="167"/>
      <c r="LK217" s="167"/>
      <c r="LL217" s="167"/>
      <c r="LM217" s="167"/>
      <c r="LN217" s="167"/>
      <c r="LO217" s="167"/>
      <c r="LP217" s="167"/>
      <c r="LQ217" s="167"/>
      <c r="LR217" s="167"/>
      <c r="LS217" s="167"/>
      <c r="LT217" s="167"/>
      <c r="LU217" s="167"/>
      <c r="LV217" s="167"/>
      <c r="LW217" s="167"/>
      <c r="LX217" s="167"/>
      <c r="LY217" s="167"/>
      <c r="LZ217" s="167"/>
      <c r="MA217" s="167"/>
      <c r="MB217" s="167"/>
      <c r="MC217" s="167"/>
      <c r="MD217" s="167"/>
      <c r="ME217" s="167"/>
      <c r="MF217" s="167"/>
      <c r="MG217" s="167"/>
      <c r="MH217" s="167"/>
      <c r="MI217" s="167"/>
      <c r="MJ217" s="167"/>
      <c r="MK217" s="167"/>
      <c r="ML217" s="167"/>
      <c r="MM217" s="167"/>
      <c r="MN217" s="167"/>
      <c r="MO217" s="167"/>
      <c r="MP217" s="167"/>
      <c r="MQ217" s="167"/>
      <c r="MR217" s="167"/>
      <c r="MS217" s="167"/>
      <c r="MT217" s="167"/>
      <c r="MU217" s="167"/>
      <c r="MV217" s="167"/>
      <c r="MW217" s="167"/>
      <c r="MX217" s="167"/>
      <c r="MY217" s="167"/>
      <c r="MZ217" s="167"/>
      <c r="NA217" s="167"/>
      <c r="NB217" s="167"/>
      <c r="NC217" s="167"/>
      <c r="ND217" s="167"/>
      <c r="NE217" s="167"/>
      <c r="NF217" s="167"/>
      <c r="NG217" s="167"/>
      <c r="NH217" s="167"/>
      <c r="NI217" s="167"/>
      <c r="NJ217" s="167"/>
      <c r="NK217" s="167"/>
      <c r="NL217" s="167"/>
      <c r="NM217" s="167"/>
      <c r="NN217" s="167"/>
      <c r="NO217" s="167"/>
      <c r="NP217" s="167"/>
      <c r="NQ217" s="167"/>
      <c r="NR217" s="167"/>
      <c r="NS217" s="167"/>
      <c r="NT217" s="167"/>
      <c r="NU217" s="167"/>
      <c r="NV217" s="167"/>
      <c r="NW217" s="167"/>
      <c r="NX217" s="167"/>
      <c r="NY217" s="167"/>
      <c r="NZ217" s="167"/>
      <c r="OA217" s="167"/>
      <c r="OB217" s="167"/>
      <c r="OC217" s="167"/>
      <c r="OD217" s="167"/>
      <c r="OE217" s="167"/>
      <c r="OF217" s="167"/>
      <c r="OG217" s="167"/>
      <c r="OH217" s="167"/>
      <c r="OI217" s="167"/>
      <c r="OJ217" s="167"/>
      <c r="OK217" s="167"/>
      <c r="OL217" s="167"/>
      <c r="OM217" s="167"/>
      <c r="ON217" s="167"/>
      <c r="OO217" s="167"/>
      <c r="OP217" s="167"/>
      <c r="OQ217" s="167"/>
      <c r="OR217" s="167"/>
      <c r="OS217" s="167"/>
      <c r="OT217" s="167"/>
      <c r="OU217" s="167"/>
      <c r="OV217" s="167"/>
      <c r="OW217" s="167"/>
      <c r="OX217" s="167"/>
      <c r="OY217" s="167"/>
      <c r="OZ217" s="167"/>
      <c r="PA217" s="167"/>
      <c r="PB217" s="167"/>
      <c r="PC217" s="167"/>
      <c r="PD217" s="167"/>
      <c r="PE217" s="167"/>
      <c r="PF217" s="167"/>
      <c r="PG217" s="167"/>
      <c r="PH217" s="167"/>
      <c r="PI217" s="167"/>
      <c r="PJ217" s="167"/>
      <c r="PK217" s="167"/>
      <c r="PL217" s="167"/>
      <c r="PM217" s="167"/>
      <c r="PN217" s="167"/>
      <c r="PO217" s="167"/>
      <c r="PP217" s="167"/>
      <c r="PQ217" s="167"/>
      <c r="PR217" s="167"/>
      <c r="PS217" s="167"/>
      <c r="PT217" s="167"/>
      <c r="PU217" s="167"/>
      <c r="PV217" s="167"/>
      <c r="PW217" s="167"/>
      <c r="PX217" s="167"/>
      <c r="PY217" s="167"/>
      <c r="PZ217" s="167"/>
      <c r="QA217" s="167"/>
      <c r="QB217" s="167"/>
      <c r="QC217" s="167"/>
      <c r="QD217" s="167"/>
      <c r="QE217" s="167"/>
      <c r="QF217" s="167"/>
      <c r="QG217" s="167"/>
      <c r="QH217" s="167"/>
      <c r="QI217" s="167"/>
      <c r="QJ217" s="167"/>
      <c r="QK217" s="167"/>
      <c r="QL217" s="167"/>
      <c r="QM217" s="167"/>
      <c r="QN217" s="167"/>
      <c r="QO217" s="167"/>
      <c r="QP217" s="167"/>
      <c r="QQ217" s="167"/>
      <c r="QR217" s="167"/>
      <c r="QS217" s="167"/>
      <c r="QT217" s="167"/>
      <c r="QU217" s="167"/>
      <c r="QV217" s="167"/>
      <c r="QW217" s="167"/>
      <c r="QX217" s="167"/>
      <c r="QY217" s="167"/>
      <c r="QZ217" s="167"/>
      <c r="RA217" s="167"/>
      <c r="RB217" s="167"/>
      <c r="RC217" s="167"/>
      <c r="RD217" s="167"/>
      <c r="RE217" s="167"/>
      <c r="RF217" s="167"/>
      <c r="RG217" s="167"/>
      <c r="RH217" s="167"/>
      <c r="RI217" s="167"/>
      <c r="RJ217" s="167"/>
      <c r="RK217" s="167"/>
      <c r="RL217" s="167"/>
      <c r="RM217" s="167"/>
      <c r="RN217" s="167"/>
      <c r="RO217" s="167"/>
      <c r="RP217" s="167"/>
      <c r="RQ217" s="167"/>
      <c r="RR217" s="167"/>
      <c r="RS217" s="167"/>
      <c r="RT217" s="167"/>
      <c r="RU217" s="167"/>
      <c r="RV217" s="167"/>
      <c r="RW217" s="167"/>
      <c r="RX217" s="167"/>
      <c r="RY217" s="167"/>
      <c r="RZ217" s="167"/>
      <c r="SA217" s="167"/>
      <c r="SB217" s="167"/>
      <c r="SC217" s="167"/>
      <c r="SD217" s="167"/>
      <c r="SE217" s="167"/>
      <c r="SF217" s="167"/>
      <c r="SG217" s="167"/>
      <c r="SH217" s="167"/>
      <c r="SI217" s="167"/>
      <c r="SJ217" s="167"/>
      <c r="SK217" s="167"/>
      <c r="SL217" s="167"/>
      <c r="SM217" s="167"/>
      <c r="SN217" s="167"/>
      <c r="SO217" s="167"/>
      <c r="SP217" s="167"/>
      <c r="SQ217" s="167"/>
      <c r="SR217" s="167"/>
      <c r="SS217" s="167"/>
      <c r="ST217" s="167"/>
      <c r="SU217" s="167"/>
      <c r="SV217" s="167"/>
      <c r="SW217" s="167"/>
      <c r="SX217" s="167"/>
      <c r="SY217" s="167"/>
      <c r="SZ217" s="167"/>
      <c r="TA217" s="167"/>
      <c r="TB217" s="167"/>
      <c r="TC217" s="167"/>
      <c r="TD217" s="167"/>
      <c r="TE217" s="167"/>
      <c r="TF217" s="167"/>
      <c r="TG217" s="167"/>
      <c r="TH217" s="167"/>
      <c r="TI217" s="167"/>
      <c r="TJ217" s="167"/>
      <c r="TK217" s="167"/>
      <c r="TL217" s="167"/>
      <c r="TM217" s="167"/>
      <c r="TN217" s="167"/>
      <c r="TO217" s="167"/>
      <c r="TP217" s="167"/>
      <c r="TQ217" s="167"/>
      <c r="TR217" s="167"/>
      <c r="TS217" s="167"/>
      <c r="TT217" s="167"/>
      <c r="TU217" s="167"/>
      <c r="TV217" s="167"/>
      <c r="TW217" s="167"/>
      <c r="TX217" s="167"/>
      <c r="TY217" s="167"/>
      <c r="TZ217" s="167"/>
      <c r="UA217" s="167"/>
      <c r="UB217" s="167"/>
      <c r="UC217" s="167"/>
      <c r="UD217" s="167"/>
      <c r="UE217" s="167"/>
      <c r="UF217" s="167"/>
      <c r="UG217" s="167"/>
      <c r="UH217" s="167"/>
      <c r="UI217" s="167"/>
      <c r="UJ217" s="167"/>
      <c r="UK217" s="167"/>
      <c r="UL217" s="167"/>
      <c r="UM217" s="167"/>
      <c r="UN217" s="167"/>
      <c r="UO217" s="167"/>
      <c r="UP217" s="167"/>
      <c r="UQ217" s="167"/>
      <c r="UR217" s="167"/>
      <c r="US217" s="167"/>
      <c r="UT217" s="167"/>
      <c r="UU217" s="167"/>
      <c r="UV217" s="167"/>
      <c r="UW217" s="167"/>
      <c r="UX217" s="167"/>
      <c r="UY217" s="167"/>
      <c r="UZ217" s="167"/>
      <c r="VA217" s="167"/>
      <c r="VB217" s="167"/>
      <c r="VC217" s="167"/>
      <c r="VD217" s="167"/>
      <c r="VE217" s="167"/>
      <c r="VF217" s="167"/>
      <c r="VG217" s="167"/>
      <c r="VH217" s="167"/>
      <c r="VI217" s="167"/>
      <c r="VJ217" s="167"/>
      <c r="VK217" s="167"/>
      <c r="VL217" s="167"/>
      <c r="VM217" s="167"/>
      <c r="VN217" s="167"/>
      <c r="VO217" s="167"/>
      <c r="VP217" s="167"/>
      <c r="VQ217" s="167"/>
      <c r="VR217" s="167"/>
      <c r="VS217" s="167"/>
      <c r="VT217" s="167"/>
      <c r="VU217" s="167"/>
      <c r="VV217" s="167"/>
      <c r="VW217" s="167"/>
      <c r="VX217" s="167"/>
      <c r="VY217" s="167"/>
      <c r="VZ217" s="167"/>
      <c r="WA217" s="167"/>
      <c r="WB217" s="167"/>
      <c r="WC217" s="167"/>
      <c r="WD217" s="167"/>
      <c r="WE217" s="167"/>
      <c r="WF217" s="167"/>
      <c r="WG217" s="167"/>
      <c r="WH217" s="167"/>
      <c r="WI217" s="167"/>
      <c r="WJ217" s="167"/>
      <c r="WK217" s="167"/>
      <c r="WL217" s="167"/>
      <c r="WM217" s="167"/>
      <c r="WN217" s="167"/>
      <c r="WO217" s="167"/>
      <c r="WP217" s="167"/>
      <c r="WQ217" s="167"/>
      <c r="WR217" s="167"/>
      <c r="WS217" s="167"/>
      <c r="WT217" s="167"/>
      <c r="WU217" s="167"/>
      <c r="WV217" s="167"/>
      <c r="WW217" s="167"/>
      <c r="WX217" s="167"/>
      <c r="WY217" s="167"/>
      <c r="WZ217" s="167"/>
      <c r="XA217" s="167"/>
      <c r="XB217" s="167"/>
      <c r="XC217" s="167"/>
      <c r="XD217" s="167"/>
      <c r="XE217" s="167"/>
      <c r="XF217" s="167"/>
      <c r="XG217" s="167"/>
      <c r="XH217" s="167"/>
      <c r="XI217" s="167"/>
      <c r="XJ217" s="167"/>
      <c r="XK217" s="167"/>
      <c r="XL217" s="167"/>
      <c r="XM217" s="167"/>
      <c r="XN217" s="167"/>
      <c r="XO217" s="167"/>
      <c r="XP217" s="167"/>
      <c r="XQ217" s="167"/>
      <c r="XR217" s="167"/>
      <c r="XS217" s="167"/>
      <c r="XT217" s="167"/>
      <c r="XU217" s="167"/>
      <c r="XV217" s="167"/>
      <c r="XW217" s="167"/>
      <c r="XX217" s="167"/>
      <c r="XY217" s="167"/>
      <c r="XZ217" s="167"/>
      <c r="YA217" s="167"/>
      <c r="YB217" s="167"/>
      <c r="YC217" s="167"/>
      <c r="YD217" s="167"/>
      <c r="YE217" s="167"/>
      <c r="YF217" s="167"/>
      <c r="YG217" s="167"/>
      <c r="YH217" s="167"/>
      <c r="YI217" s="167"/>
      <c r="YJ217" s="167"/>
      <c r="YK217" s="167"/>
      <c r="YL217" s="167"/>
      <c r="YM217" s="167"/>
      <c r="YN217" s="167"/>
      <c r="YO217" s="167"/>
      <c r="YP217" s="167"/>
      <c r="YQ217" s="167"/>
      <c r="YR217" s="167"/>
      <c r="YS217" s="167"/>
      <c r="YT217" s="167"/>
      <c r="YU217" s="167"/>
      <c r="YV217" s="167"/>
      <c r="YW217" s="167"/>
      <c r="YX217" s="167"/>
      <c r="YY217" s="167"/>
      <c r="YZ217" s="167"/>
      <c r="ZA217" s="167"/>
      <c r="ZB217" s="167"/>
      <c r="ZC217" s="167"/>
      <c r="ZD217" s="167"/>
      <c r="ZE217" s="167"/>
      <c r="ZF217" s="167"/>
      <c r="ZG217" s="167"/>
      <c r="ZH217" s="167"/>
      <c r="ZI217" s="167"/>
      <c r="ZJ217" s="167"/>
      <c r="ZK217" s="167"/>
      <c r="ZL217" s="167"/>
      <c r="ZM217" s="167"/>
      <c r="ZN217" s="167"/>
      <c r="ZO217" s="167"/>
      <c r="ZP217" s="167"/>
      <c r="ZQ217" s="167"/>
      <c r="ZR217" s="167"/>
      <c r="ZS217" s="167"/>
      <c r="ZT217" s="167"/>
      <c r="ZU217" s="167"/>
      <c r="ZV217" s="167"/>
      <c r="ZW217" s="167"/>
      <c r="ZX217" s="167"/>
      <c r="ZY217" s="167"/>
      <c r="ZZ217" s="167"/>
      <c r="AAA217" s="167"/>
      <c r="AAB217" s="167"/>
      <c r="AAC217" s="167"/>
      <c r="AAD217" s="167"/>
      <c r="AAE217" s="167"/>
      <c r="AAF217" s="167"/>
      <c r="AAG217" s="167"/>
      <c r="AAH217" s="167"/>
      <c r="AAI217" s="167"/>
      <c r="AAJ217" s="167"/>
      <c r="AAK217" s="167"/>
      <c r="AAL217" s="167"/>
      <c r="AAM217" s="167"/>
      <c r="AAN217" s="167"/>
      <c r="AAO217" s="167"/>
      <c r="AAP217" s="167"/>
      <c r="AAQ217" s="167"/>
      <c r="AAR217" s="167"/>
      <c r="AAS217" s="167"/>
      <c r="AAT217" s="167"/>
      <c r="AAU217" s="167"/>
      <c r="AAV217" s="167"/>
      <c r="AAW217" s="167"/>
      <c r="AAX217" s="167"/>
      <c r="AAY217" s="167"/>
      <c r="AAZ217" s="167"/>
      <c r="ABA217" s="167"/>
      <c r="ABB217" s="167"/>
      <c r="ABC217" s="167"/>
      <c r="ABD217" s="167"/>
      <c r="ABE217" s="167"/>
      <c r="ABF217" s="167"/>
      <c r="ABG217" s="167"/>
      <c r="ABH217" s="167"/>
      <c r="ABI217" s="167"/>
      <c r="ABJ217" s="167"/>
      <c r="ABK217" s="167"/>
      <c r="ABL217" s="167"/>
      <c r="ABM217" s="167"/>
      <c r="ABN217" s="167"/>
      <c r="ABO217" s="167"/>
      <c r="ABP217" s="167"/>
      <c r="ABQ217" s="167"/>
      <c r="ABR217" s="167"/>
      <c r="ABS217" s="167"/>
      <c r="ABT217" s="167"/>
      <c r="ABU217" s="167"/>
      <c r="ABV217" s="167"/>
      <c r="ABW217" s="167"/>
      <c r="ABX217" s="167"/>
      <c r="ABY217" s="167"/>
      <c r="ABZ217" s="167"/>
      <c r="ACA217" s="167"/>
      <c r="ACB217" s="167"/>
      <c r="ACC217" s="167"/>
      <c r="ACD217" s="167"/>
      <c r="ACE217" s="167"/>
      <c r="ACF217" s="167"/>
      <c r="ACG217" s="167"/>
      <c r="ACH217" s="167"/>
      <c r="ACI217" s="167"/>
      <c r="ACJ217" s="167"/>
      <c r="ACK217" s="167"/>
      <c r="ACL217" s="167"/>
      <c r="ACM217" s="167"/>
      <c r="ACN217" s="167"/>
      <c r="ACO217" s="167"/>
      <c r="ACP217" s="167"/>
      <c r="ACQ217" s="167"/>
      <c r="ACR217" s="167"/>
      <c r="ACS217" s="167"/>
      <c r="ACT217" s="167"/>
      <c r="ACU217" s="167"/>
      <c r="ACV217" s="167"/>
      <c r="ACW217" s="167"/>
      <c r="ACX217" s="167"/>
      <c r="ACY217" s="167"/>
      <c r="ACZ217" s="167"/>
      <c r="ADA217" s="167"/>
      <c r="ADB217" s="167"/>
      <c r="ADC217" s="167"/>
      <c r="ADD217" s="167"/>
      <c r="ADE217" s="167"/>
      <c r="ADF217" s="167"/>
      <c r="ADG217" s="167"/>
      <c r="ADH217" s="167"/>
      <c r="ADI217" s="167"/>
      <c r="ADJ217" s="167"/>
      <c r="ADK217" s="167"/>
      <c r="ADL217" s="167"/>
      <c r="ADM217" s="167"/>
      <c r="ADN217" s="167"/>
      <c r="ADO217" s="167"/>
      <c r="ADP217" s="167"/>
      <c r="ADQ217" s="167"/>
      <c r="ADR217" s="167"/>
      <c r="ADS217" s="167"/>
      <c r="ADT217" s="167"/>
      <c r="ADU217" s="167"/>
      <c r="ADV217" s="167"/>
      <c r="ADW217" s="167"/>
      <c r="ADX217" s="167"/>
      <c r="ADY217" s="167"/>
      <c r="ADZ217" s="167"/>
      <c r="AEA217" s="167"/>
      <c r="AEB217" s="167"/>
      <c r="AEC217" s="167"/>
      <c r="AED217" s="167"/>
      <c r="AEE217" s="167"/>
      <c r="AEF217" s="167"/>
      <c r="AEG217" s="167"/>
      <c r="AEH217" s="167"/>
      <c r="AEI217" s="167"/>
      <c r="AEJ217" s="167"/>
      <c r="AEK217" s="167"/>
      <c r="AEL217" s="167"/>
      <c r="AEM217" s="167"/>
      <c r="AEN217" s="167"/>
      <c r="AEO217" s="167"/>
      <c r="AEP217" s="167"/>
      <c r="AEQ217" s="167"/>
      <c r="AER217" s="167"/>
      <c r="AES217" s="167"/>
      <c r="AET217" s="167"/>
      <c r="AEU217" s="167"/>
      <c r="AEV217" s="167"/>
      <c r="AEW217" s="167"/>
      <c r="AEX217" s="167"/>
      <c r="AEY217" s="167"/>
      <c r="AEZ217" s="167"/>
      <c r="AFA217" s="167"/>
      <c r="AFB217" s="167"/>
      <c r="AFC217" s="167"/>
      <c r="AFD217" s="167"/>
      <c r="AFE217" s="167"/>
      <c r="AFF217" s="167"/>
      <c r="AFG217" s="167"/>
      <c r="AFH217" s="167"/>
      <c r="AFI217" s="167"/>
      <c r="AFJ217" s="167"/>
      <c r="AFK217" s="167"/>
      <c r="AFL217" s="167"/>
      <c r="AFM217" s="167"/>
      <c r="AFN217" s="167"/>
      <c r="AFO217" s="167"/>
      <c r="AFP217" s="167"/>
      <c r="AFQ217" s="167"/>
      <c r="AFR217" s="167"/>
      <c r="AFS217" s="167"/>
      <c r="AFT217" s="167"/>
      <c r="AFU217" s="167"/>
      <c r="AFV217" s="167"/>
      <c r="AFW217" s="167"/>
      <c r="AFX217" s="167"/>
      <c r="AFY217" s="167"/>
      <c r="AFZ217" s="167"/>
      <c r="AGA217" s="167"/>
      <c r="AGB217" s="167"/>
      <c r="AGC217" s="167"/>
      <c r="AGD217" s="167"/>
      <c r="AGE217" s="167"/>
      <c r="AGF217" s="167"/>
      <c r="AGG217" s="167"/>
      <c r="AGH217" s="167"/>
      <c r="AGI217" s="167"/>
      <c r="AGJ217" s="167"/>
      <c r="AGK217" s="167"/>
      <c r="AGL217" s="167"/>
      <c r="AGM217" s="167"/>
      <c r="AGN217" s="167"/>
      <c r="AGO217" s="167"/>
      <c r="AGP217" s="167"/>
      <c r="AGQ217" s="167"/>
      <c r="AGR217" s="167"/>
      <c r="AGS217" s="167"/>
      <c r="AGT217" s="167"/>
      <c r="AGU217" s="167"/>
      <c r="AGV217" s="167"/>
      <c r="AGW217" s="167"/>
      <c r="AGX217" s="167"/>
      <c r="AGY217" s="167"/>
      <c r="AGZ217" s="167"/>
      <c r="AHA217" s="167"/>
      <c r="AHB217" s="167"/>
      <c r="AHC217" s="167"/>
      <c r="AHD217" s="167"/>
      <c r="AHE217" s="167"/>
      <c r="AHF217" s="167"/>
      <c r="AHG217" s="167"/>
      <c r="AHH217" s="167"/>
      <c r="AHI217" s="167"/>
      <c r="AHJ217" s="167"/>
      <c r="AHK217" s="167"/>
      <c r="AHL217" s="167"/>
      <c r="AHM217" s="167"/>
      <c r="AHN217" s="167"/>
      <c r="AHO217" s="167"/>
      <c r="AHP217" s="167"/>
      <c r="AHQ217" s="167"/>
      <c r="AHR217" s="167"/>
      <c r="AHS217" s="167"/>
      <c r="AHT217" s="167"/>
      <c r="AHU217" s="167"/>
      <c r="AHV217" s="167"/>
      <c r="AHW217" s="167"/>
      <c r="AHX217" s="167"/>
      <c r="AHY217" s="167"/>
      <c r="AHZ217" s="167"/>
      <c r="AIA217" s="167"/>
      <c r="AIB217" s="167"/>
      <c r="AIC217" s="167"/>
      <c r="AID217" s="167"/>
      <c r="AIE217" s="167"/>
      <c r="AIF217" s="167"/>
      <c r="AIG217" s="167"/>
      <c r="AIH217" s="167"/>
      <c r="AII217" s="167"/>
      <c r="AIJ217" s="167"/>
      <c r="AIK217" s="167"/>
      <c r="AIL217" s="167"/>
      <c r="AIM217" s="167"/>
      <c r="AIN217" s="167"/>
      <c r="AIO217" s="167"/>
      <c r="AIP217" s="167"/>
      <c r="AIQ217" s="167"/>
      <c r="AIR217" s="167"/>
      <c r="AIS217" s="167"/>
      <c r="AIT217" s="167"/>
      <c r="AIU217" s="167"/>
      <c r="AIV217" s="167"/>
      <c r="AIW217" s="167"/>
      <c r="AIX217" s="167"/>
      <c r="AIY217" s="167"/>
      <c r="AIZ217" s="167"/>
      <c r="AJA217" s="167"/>
      <c r="AJB217" s="167"/>
      <c r="AJC217" s="167"/>
      <c r="AJD217" s="167"/>
      <c r="AJE217" s="167"/>
      <c r="AJF217" s="167"/>
      <c r="AJG217" s="167"/>
      <c r="AJH217" s="167"/>
      <c r="AJI217" s="167"/>
      <c r="AJJ217" s="167"/>
      <c r="AJK217" s="167"/>
      <c r="AJL217" s="167"/>
      <c r="AJM217" s="167"/>
      <c r="AJN217" s="167"/>
      <c r="AJO217" s="167"/>
      <c r="AJP217" s="167"/>
      <c r="AJQ217" s="167"/>
      <c r="AJR217" s="167"/>
      <c r="AJS217" s="167"/>
      <c r="AJT217" s="167"/>
      <c r="AJU217" s="167"/>
      <c r="AJV217" s="167"/>
      <c r="AJW217" s="167"/>
      <c r="AJX217" s="167"/>
      <c r="AJY217" s="167"/>
      <c r="AJZ217" s="167"/>
      <c r="AKA217" s="167"/>
      <c r="AKB217" s="167"/>
      <c r="AKC217" s="167"/>
      <c r="AKD217" s="167"/>
      <c r="AKE217" s="167"/>
      <c r="AKF217" s="167"/>
      <c r="AKG217" s="167"/>
      <c r="AKH217" s="167"/>
      <c r="AKI217" s="167"/>
      <c r="AKJ217" s="167"/>
      <c r="AKK217" s="167"/>
      <c r="AKL217" s="167"/>
      <c r="AKM217" s="167"/>
      <c r="AKN217" s="167"/>
      <c r="AKO217" s="167"/>
      <c r="AKP217" s="167"/>
      <c r="AKQ217" s="167"/>
      <c r="AKR217" s="167"/>
      <c r="AKS217" s="167"/>
      <c r="AKT217" s="167"/>
      <c r="AKU217" s="167"/>
      <c r="AKV217" s="167"/>
      <c r="AKW217" s="167"/>
      <c r="AKX217" s="167"/>
      <c r="AKY217" s="167"/>
      <c r="AKZ217" s="167"/>
      <c r="ALA217" s="167"/>
      <c r="ALB217" s="167"/>
      <c r="ALC217" s="167"/>
      <c r="ALD217" s="167"/>
      <c r="ALE217" s="167"/>
      <c r="ALF217" s="167"/>
      <c r="ALG217" s="167"/>
      <c r="ALH217" s="167"/>
      <c r="ALI217" s="167"/>
      <c r="ALJ217" s="167"/>
      <c r="ALK217" s="167"/>
      <c r="ALL217" s="167"/>
      <c r="ALM217" s="167"/>
      <c r="ALN217" s="167"/>
      <c r="ALO217" s="167"/>
      <c r="ALP217" s="167"/>
      <c r="ALQ217" s="167"/>
      <c r="ALR217" s="167"/>
      <c r="ALS217" s="167"/>
      <c r="ALT217" s="167"/>
      <c r="ALU217" s="167"/>
      <c r="ALV217" s="167"/>
      <c r="ALW217" s="167"/>
      <c r="ALX217" s="167"/>
      <c r="ALY217" s="167"/>
      <c r="ALZ217" s="167"/>
      <c r="AMA217" s="167"/>
      <c r="AMB217" s="167"/>
      <c r="AMC217" s="167"/>
      <c r="AMD217" s="167"/>
      <c r="AME217" s="167"/>
      <c r="AMF217" s="167"/>
      <c r="AMG217" s="167"/>
      <c r="AMH217" s="167"/>
      <c r="AMI217" s="167"/>
      <c r="AMJ217" s="167"/>
      <c r="AMK217" s="167"/>
      <c r="AML217" s="167"/>
      <c r="AMM217" s="167"/>
      <c r="AMN217" s="167"/>
      <c r="AMO217" s="167"/>
      <c r="AMP217" s="167"/>
      <c r="AMQ217" s="167"/>
      <c r="AMR217" s="167"/>
      <c r="AMS217" s="167"/>
      <c r="AMT217" s="167"/>
      <c r="AMU217" s="167"/>
      <c r="AMV217" s="167"/>
      <c r="AMW217" s="167"/>
      <c r="AMX217" s="167"/>
      <c r="AMY217" s="167"/>
      <c r="AMZ217" s="167"/>
      <c r="ANA217" s="167"/>
      <c r="ANB217" s="167"/>
      <c r="ANC217" s="167"/>
      <c r="AND217" s="167"/>
      <c r="ANE217" s="167"/>
      <c r="ANF217" s="167"/>
      <c r="ANG217" s="167"/>
      <c r="ANH217" s="167"/>
      <c r="ANI217" s="167"/>
      <c r="ANJ217" s="167"/>
      <c r="ANK217" s="167"/>
      <c r="ANL217" s="167"/>
      <c r="ANM217" s="167"/>
      <c r="ANN217" s="167"/>
      <c r="ANO217" s="167"/>
      <c r="ANP217" s="167"/>
      <c r="ANQ217" s="167"/>
      <c r="ANR217" s="167"/>
      <c r="ANS217" s="167"/>
      <c r="ANT217" s="167"/>
      <c r="ANU217" s="167"/>
      <c r="ANV217" s="167"/>
      <c r="ANW217" s="167"/>
      <c r="ANX217" s="167"/>
      <c r="ANY217" s="167"/>
      <c r="ANZ217" s="167"/>
      <c r="AOA217" s="167"/>
      <c r="AOB217" s="167"/>
      <c r="AOC217" s="167"/>
      <c r="AOD217" s="167"/>
      <c r="AOE217" s="167"/>
      <c r="AOF217" s="167"/>
      <c r="AOG217" s="167"/>
      <c r="AOH217" s="167"/>
      <c r="AOI217" s="167"/>
      <c r="AOJ217" s="167"/>
      <c r="AOK217" s="167"/>
      <c r="AOL217" s="167"/>
      <c r="AOM217" s="167"/>
      <c r="AON217" s="167"/>
      <c r="AOO217" s="167"/>
      <c r="AOP217" s="167"/>
      <c r="AOQ217" s="167"/>
      <c r="AOR217" s="167"/>
      <c r="AOS217" s="167"/>
      <c r="AOT217" s="167"/>
      <c r="AOU217" s="167"/>
      <c r="AOV217" s="167"/>
      <c r="AOW217" s="167"/>
      <c r="AOX217" s="167"/>
      <c r="AOY217" s="167"/>
      <c r="AOZ217" s="167"/>
      <c r="APA217" s="167"/>
      <c r="APB217" s="167"/>
      <c r="APC217" s="167"/>
      <c r="APD217" s="167"/>
      <c r="APE217" s="167"/>
      <c r="APF217" s="167"/>
      <c r="APG217" s="167"/>
      <c r="APH217" s="167"/>
      <c r="API217" s="167"/>
      <c r="APJ217" s="167"/>
      <c r="APK217" s="167"/>
      <c r="APL217" s="167"/>
      <c r="APM217" s="167"/>
      <c r="APN217" s="167"/>
      <c r="APO217" s="167"/>
      <c r="APP217" s="167"/>
      <c r="APQ217" s="167"/>
      <c r="APR217" s="167"/>
      <c r="APS217" s="167"/>
      <c r="APT217" s="167"/>
      <c r="APU217" s="167"/>
      <c r="APV217" s="167"/>
      <c r="APW217" s="167"/>
      <c r="APX217" s="167"/>
      <c r="APY217" s="167"/>
      <c r="APZ217" s="167"/>
      <c r="AQA217" s="167"/>
      <c r="AQB217" s="167"/>
      <c r="AQC217" s="167"/>
      <c r="AQD217" s="167"/>
      <c r="AQE217" s="167"/>
      <c r="AQF217" s="167"/>
      <c r="AQG217" s="167"/>
      <c r="AQH217" s="167"/>
      <c r="AQI217" s="167"/>
      <c r="AQJ217" s="167"/>
      <c r="AQK217" s="167"/>
      <c r="AQL217" s="167"/>
      <c r="AQM217" s="167"/>
      <c r="AQN217" s="167"/>
      <c r="AQO217" s="167"/>
      <c r="AQP217" s="167"/>
      <c r="AQQ217" s="167"/>
      <c r="AQR217" s="167"/>
      <c r="AQS217" s="167"/>
      <c r="AQT217" s="167"/>
      <c r="AQU217" s="167"/>
      <c r="AQV217" s="167"/>
      <c r="AQW217" s="167"/>
      <c r="AQX217" s="167"/>
      <c r="AQY217" s="167"/>
      <c r="AQZ217" s="167"/>
      <c r="ARA217" s="167"/>
      <c r="ARB217" s="167"/>
      <c r="ARC217" s="167"/>
      <c r="ARD217" s="167"/>
      <c r="ARE217" s="167"/>
      <c r="ARF217" s="167"/>
      <c r="ARG217" s="167"/>
      <c r="ARH217" s="167"/>
      <c r="ARI217" s="167"/>
      <c r="ARJ217" s="167"/>
      <c r="ARK217" s="167"/>
      <c r="ARL217" s="167"/>
      <c r="ARM217" s="167"/>
      <c r="ARN217" s="167"/>
      <c r="ARO217" s="167"/>
      <c r="ARP217" s="167"/>
      <c r="ARQ217" s="167"/>
      <c r="ARR217" s="167"/>
      <c r="ARS217" s="167"/>
      <c r="ART217" s="167"/>
      <c r="ARU217" s="167"/>
      <c r="ARV217" s="167"/>
      <c r="ARW217" s="167"/>
      <c r="ARX217" s="167"/>
      <c r="ARY217" s="167"/>
      <c r="ARZ217" s="167"/>
      <c r="ASA217" s="167"/>
      <c r="ASB217" s="167"/>
      <c r="ASC217" s="167"/>
      <c r="ASD217" s="167"/>
      <c r="ASE217" s="167"/>
      <c r="ASF217" s="167"/>
      <c r="ASG217" s="167"/>
      <c r="ASH217" s="167"/>
      <c r="ASI217" s="167"/>
      <c r="ASJ217" s="167"/>
      <c r="ASK217" s="167"/>
      <c r="ASL217" s="167"/>
      <c r="ASM217" s="167"/>
      <c r="ASN217" s="167"/>
      <c r="ASO217" s="167"/>
      <c r="ASP217" s="167"/>
      <c r="ASQ217" s="167"/>
      <c r="ASR217" s="167"/>
      <c r="ASS217" s="167"/>
      <c r="AST217" s="167"/>
      <c r="ASU217" s="167"/>
      <c r="ASV217" s="167"/>
      <c r="ASW217" s="167"/>
      <c r="ASX217" s="167"/>
      <c r="ASY217" s="167"/>
      <c r="ASZ217" s="167"/>
      <c r="ATA217" s="167"/>
      <c r="ATB217" s="167"/>
      <c r="ATC217" s="167"/>
      <c r="ATD217" s="167"/>
      <c r="ATE217" s="167"/>
      <c r="ATF217" s="167"/>
      <c r="ATG217" s="167"/>
      <c r="ATH217" s="167"/>
      <c r="ATI217" s="167"/>
      <c r="ATJ217" s="167"/>
      <c r="ATK217" s="167"/>
      <c r="ATL217" s="167"/>
      <c r="ATM217" s="167"/>
      <c r="ATN217" s="167"/>
      <c r="ATO217" s="167"/>
      <c r="ATP217" s="167"/>
      <c r="ATQ217" s="167"/>
      <c r="ATR217" s="167"/>
      <c r="ATS217" s="167"/>
      <c r="ATT217" s="167"/>
      <c r="ATU217" s="167"/>
      <c r="ATV217" s="167"/>
      <c r="ATW217" s="167"/>
      <c r="ATX217" s="167"/>
      <c r="ATY217" s="167"/>
      <c r="ATZ217" s="167"/>
      <c r="AUA217" s="167"/>
      <c r="AUB217" s="167"/>
      <c r="AUC217" s="167"/>
      <c r="AUD217" s="167"/>
      <c r="AUE217" s="167"/>
      <c r="AUF217" s="167"/>
      <c r="AUG217" s="167"/>
      <c r="AUH217" s="167"/>
      <c r="AUI217" s="167"/>
      <c r="AUJ217" s="167"/>
      <c r="AUK217" s="167"/>
      <c r="AUL217" s="167"/>
      <c r="AUM217" s="167"/>
      <c r="AUN217" s="167"/>
      <c r="AUO217" s="167"/>
      <c r="AUP217" s="167"/>
      <c r="AUQ217" s="167"/>
      <c r="AUR217" s="167"/>
      <c r="AUS217" s="167"/>
      <c r="AUT217" s="167"/>
      <c r="AUU217" s="167"/>
      <c r="AUV217" s="167"/>
      <c r="AUW217" s="167"/>
      <c r="AUX217" s="167"/>
      <c r="AUY217" s="167"/>
      <c r="AUZ217" s="167"/>
      <c r="AVA217" s="167"/>
      <c r="AVB217" s="167"/>
      <c r="AVC217" s="167"/>
      <c r="AVD217" s="167"/>
      <c r="AVE217" s="167"/>
      <c r="AVF217" s="167"/>
      <c r="AVG217" s="167"/>
      <c r="AVH217" s="167"/>
      <c r="AVI217" s="167"/>
      <c r="AVJ217" s="167"/>
      <c r="AVK217" s="167"/>
      <c r="AVL217" s="167"/>
      <c r="AVM217" s="167"/>
      <c r="AVN217" s="167"/>
      <c r="AVO217" s="167"/>
      <c r="AVP217" s="167"/>
      <c r="AVQ217" s="167"/>
      <c r="AVR217" s="167"/>
      <c r="AVS217" s="167"/>
      <c r="AVT217" s="167"/>
      <c r="AVU217" s="167"/>
      <c r="AVV217" s="167"/>
      <c r="AVW217" s="167"/>
      <c r="AVX217" s="167"/>
      <c r="AVY217" s="167"/>
      <c r="AVZ217" s="167"/>
      <c r="AWA217" s="167"/>
      <c r="AWB217" s="167"/>
      <c r="AWC217" s="167"/>
      <c r="AWD217" s="167"/>
      <c r="AWE217" s="167"/>
      <c r="AWF217" s="167"/>
      <c r="AWG217" s="167"/>
      <c r="AWH217" s="167"/>
      <c r="AWI217" s="167"/>
      <c r="AWJ217" s="167"/>
      <c r="AWK217" s="167"/>
      <c r="AWL217" s="167"/>
      <c r="AWM217" s="167"/>
      <c r="AWN217" s="167"/>
      <c r="AWO217" s="167"/>
      <c r="AWP217" s="167"/>
      <c r="AWQ217" s="167"/>
      <c r="AWR217" s="167"/>
      <c r="AWS217" s="167"/>
      <c r="AWT217" s="167"/>
      <c r="AWU217" s="167"/>
      <c r="AWV217" s="167"/>
      <c r="AWW217" s="167"/>
      <c r="AWX217" s="167"/>
      <c r="AWY217" s="167"/>
      <c r="AWZ217" s="167"/>
      <c r="AXA217" s="167"/>
      <c r="AXB217" s="167"/>
      <c r="AXC217" s="167"/>
      <c r="AXD217" s="167"/>
      <c r="AXE217" s="167"/>
      <c r="AXF217" s="167"/>
      <c r="AXG217" s="167"/>
      <c r="AXH217" s="167"/>
      <c r="AXI217" s="167"/>
      <c r="AXJ217" s="167"/>
      <c r="AXK217" s="167"/>
      <c r="AXL217" s="167"/>
      <c r="AXM217" s="167"/>
      <c r="AXN217" s="167"/>
      <c r="AXO217" s="167"/>
      <c r="AXP217" s="167"/>
      <c r="AXQ217" s="167"/>
      <c r="AXR217" s="167"/>
      <c r="AXS217" s="167"/>
      <c r="AXT217" s="167"/>
      <c r="AXU217" s="167"/>
      <c r="AXV217" s="167"/>
      <c r="AXW217" s="167"/>
      <c r="AXX217" s="167"/>
      <c r="AXY217" s="167"/>
      <c r="AXZ217" s="167"/>
      <c r="AYA217" s="167"/>
      <c r="AYB217" s="167"/>
      <c r="AYC217" s="167"/>
      <c r="AYD217" s="167"/>
      <c r="AYE217" s="167"/>
      <c r="AYF217" s="167"/>
      <c r="AYG217" s="167"/>
      <c r="AYH217" s="167"/>
      <c r="AYI217" s="167"/>
      <c r="AYJ217" s="167"/>
      <c r="AYK217" s="167"/>
      <c r="AYL217" s="167"/>
      <c r="AYM217" s="167"/>
      <c r="AYN217" s="167"/>
      <c r="AYO217" s="167"/>
      <c r="AYP217" s="167"/>
      <c r="AYQ217" s="167"/>
      <c r="AYR217" s="167"/>
      <c r="AYS217" s="167"/>
      <c r="AYT217" s="167"/>
      <c r="AYU217" s="167"/>
      <c r="AYV217" s="167"/>
      <c r="AYW217" s="167"/>
      <c r="AYX217" s="167"/>
      <c r="AYY217" s="167"/>
      <c r="AYZ217" s="167"/>
      <c r="AZA217" s="167"/>
      <c r="AZB217" s="167"/>
      <c r="AZC217" s="167"/>
      <c r="AZD217" s="167"/>
      <c r="AZE217" s="167"/>
      <c r="AZF217" s="167"/>
      <c r="AZG217" s="167"/>
      <c r="AZH217" s="167"/>
      <c r="AZI217" s="167"/>
      <c r="AZJ217" s="167"/>
      <c r="AZK217" s="167"/>
      <c r="AZL217" s="167"/>
      <c r="AZM217" s="167"/>
      <c r="AZN217" s="167"/>
      <c r="AZO217" s="167"/>
      <c r="AZP217" s="167"/>
      <c r="AZQ217" s="167"/>
      <c r="AZR217" s="167"/>
      <c r="AZS217" s="167"/>
      <c r="AZT217" s="167"/>
      <c r="AZU217" s="167"/>
      <c r="AZV217" s="167"/>
      <c r="AZW217" s="167"/>
      <c r="AZX217" s="167"/>
      <c r="AZY217" s="167"/>
      <c r="AZZ217" s="167"/>
      <c r="BAA217" s="167"/>
      <c r="BAB217" s="167"/>
      <c r="BAC217" s="167"/>
      <c r="BAD217" s="167"/>
      <c r="BAE217" s="167"/>
      <c r="BAF217" s="167"/>
      <c r="BAG217" s="167"/>
      <c r="BAH217" s="167"/>
      <c r="BAI217" s="167"/>
      <c r="BAJ217" s="167"/>
      <c r="BAK217" s="167"/>
      <c r="BAL217" s="167"/>
      <c r="BAM217" s="167"/>
      <c r="BAN217" s="167"/>
      <c r="BAO217" s="167"/>
      <c r="BAP217" s="167"/>
      <c r="BAQ217" s="167"/>
      <c r="BAR217" s="167"/>
      <c r="BAS217" s="167"/>
      <c r="BAT217" s="167"/>
      <c r="BAU217" s="167"/>
      <c r="BAV217" s="167"/>
      <c r="BAW217" s="167"/>
      <c r="BAX217" s="167"/>
      <c r="BAY217" s="167"/>
      <c r="BAZ217" s="167"/>
      <c r="BBA217" s="167"/>
      <c r="BBB217" s="167"/>
      <c r="BBC217" s="167"/>
      <c r="BBD217" s="167"/>
      <c r="BBE217" s="167"/>
      <c r="BBF217" s="167"/>
      <c r="BBG217" s="167"/>
      <c r="BBH217" s="167"/>
      <c r="BBI217" s="167"/>
      <c r="BBJ217" s="167"/>
      <c r="BBK217" s="167"/>
      <c r="BBL217" s="167"/>
      <c r="BBM217" s="167"/>
      <c r="BBN217" s="167"/>
      <c r="BBO217" s="167"/>
      <c r="BBP217" s="167"/>
      <c r="BBQ217" s="167"/>
      <c r="BBR217" s="167"/>
      <c r="BBS217" s="167"/>
      <c r="BBT217" s="167"/>
      <c r="BBU217" s="167"/>
      <c r="BBV217" s="167"/>
      <c r="BBW217" s="167"/>
      <c r="BBX217" s="167"/>
      <c r="BBY217" s="167"/>
      <c r="BBZ217" s="167"/>
      <c r="BCA217" s="167"/>
      <c r="BCB217" s="167"/>
      <c r="BCC217" s="167"/>
      <c r="BCD217" s="167"/>
      <c r="BCE217" s="167"/>
      <c r="BCF217" s="167"/>
      <c r="BCG217" s="167"/>
      <c r="BCH217" s="167"/>
      <c r="BCI217" s="167"/>
      <c r="BCJ217" s="167"/>
      <c r="BCK217" s="167"/>
      <c r="BCL217" s="167"/>
      <c r="BCM217" s="167"/>
      <c r="BCN217" s="167"/>
      <c r="BCO217" s="167"/>
      <c r="BCP217" s="167"/>
      <c r="BCQ217" s="167"/>
      <c r="BCR217" s="167"/>
      <c r="BCS217" s="167"/>
      <c r="BCT217" s="167"/>
      <c r="BCU217" s="167"/>
      <c r="BCV217" s="167"/>
      <c r="BCW217" s="167"/>
      <c r="BCX217" s="167"/>
      <c r="BCY217" s="167"/>
      <c r="BCZ217" s="167"/>
      <c r="BDA217" s="167"/>
      <c r="BDB217" s="167"/>
      <c r="BDC217" s="167"/>
      <c r="BDD217" s="167"/>
      <c r="BDE217" s="167"/>
      <c r="BDF217" s="167"/>
      <c r="BDG217" s="167"/>
      <c r="BDH217" s="167"/>
      <c r="BDI217" s="167"/>
      <c r="BDJ217" s="167"/>
      <c r="BDK217" s="167"/>
      <c r="BDL217" s="167"/>
      <c r="BDM217" s="167"/>
      <c r="BDN217" s="167"/>
      <c r="BDO217" s="167"/>
      <c r="BDP217" s="167"/>
      <c r="BDQ217" s="167"/>
      <c r="BDR217" s="167"/>
      <c r="BDS217" s="167"/>
      <c r="BDT217" s="167"/>
      <c r="BDU217" s="167"/>
      <c r="BDV217" s="167"/>
      <c r="BDW217" s="167"/>
      <c r="BDX217" s="167"/>
      <c r="BDY217" s="167"/>
      <c r="BDZ217" s="167"/>
      <c r="BEA217" s="167"/>
      <c r="BEB217" s="167"/>
      <c r="BEC217" s="167"/>
      <c r="BED217" s="167"/>
      <c r="BEE217" s="167"/>
      <c r="BEF217" s="167"/>
      <c r="BEG217" s="167"/>
      <c r="BEH217" s="167"/>
      <c r="BEI217" s="167"/>
      <c r="BEJ217" s="167"/>
      <c r="BEK217" s="167"/>
      <c r="BEL217" s="167"/>
      <c r="BEM217" s="167"/>
      <c r="BEN217" s="167"/>
      <c r="BEO217" s="167"/>
      <c r="BEP217" s="167"/>
      <c r="BEQ217" s="167"/>
      <c r="BER217" s="167"/>
      <c r="BES217" s="167"/>
      <c r="BET217" s="167"/>
      <c r="BEU217" s="167"/>
      <c r="BEV217" s="167"/>
      <c r="BEW217" s="167"/>
      <c r="BEX217" s="167"/>
      <c r="BEY217" s="167"/>
      <c r="BEZ217" s="167"/>
      <c r="BFA217" s="167"/>
      <c r="BFB217" s="167"/>
      <c r="BFC217" s="167"/>
      <c r="BFD217" s="167"/>
      <c r="BFE217" s="167"/>
      <c r="BFF217" s="167"/>
      <c r="BFG217" s="167"/>
      <c r="BFH217" s="167"/>
      <c r="BFI217" s="167"/>
      <c r="BFJ217" s="167"/>
      <c r="BFK217" s="167"/>
      <c r="BFL217" s="167"/>
      <c r="BFM217" s="167"/>
      <c r="BFN217" s="167"/>
      <c r="BFO217" s="167"/>
      <c r="BFP217" s="167"/>
      <c r="BFQ217" s="167"/>
      <c r="BFR217" s="167"/>
      <c r="BFS217" s="167"/>
      <c r="BFT217" s="167"/>
      <c r="BFU217" s="167"/>
      <c r="BFV217" s="167"/>
      <c r="BFW217" s="167"/>
      <c r="BFX217" s="167"/>
      <c r="BFY217" s="167"/>
      <c r="BFZ217" s="167"/>
      <c r="BGA217" s="167"/>
      <c r="BGB217" s="167"/>
      <c r="BGC217" s="167"/>
      <c r="BGD217" s="167"/>
      <c r="BGE217" s="167"/>
      <c r="BGF217" s="167"/>
      <c r="BGG217" s="167"/>
      <c r="BGH217" s="167"/>
      <c r="BGI217" s="167"/>
      <c r="BGJ217" s="167"/>
      <c r="BGK217" s="167"/>
      <c r="BGL217" s="167"/>
      <c r="BGM217" s="167"/>
      <c r="BGN217" s="167"/>
      <c r="BGO217" s="167"/>
      <c r="BGP217" s="167"/>
      <c r="BGQ217" s="167"/>
      <c r="BGR217" s="167"/>
      <c r="BGS217" s="167"/>
      <c r="BGT217" s="167"/>
      <c r="BGU217" s="167"/>
      <c r="BGV217" s="167"/>
      <c r="BGW217" s="167"/>
      <c r="BGX217" s="167"/>
      <c r="BGY217" s="167"/>
      <c r="BGZ217" s="167"/>
      <c r="BHA217" s="167"/>
      <c r="BHB217" s="167"/>
      <c r="BHC217" s="167"/>
      <c r="BHD217" s="167"/>
      <c r="BHE217" s="167"/>
      <c r="BHF217" s="167"/>
      <c r="BHG217" s="167"/>
      <c r="BHH217" s="167"/>
      <c r="BHI217" s="167"/>
      <c r="BHJ217" s="167"/>
      <c r="BHK217" s="167"/>
      <c r="BHL217" s="167"/>
      <c r="BHM217" s="167"/>
      <c r="BHN217" s="167"/>
      <c r="BHO217" s="167"/>
      <c r="BHP217" s="167"/>
      <c r="BHQ217" s="167"/>
      <c r="BHR217" s="167"/>
      <c r="BHS217" s="167"/>
      <c r="BHT217" s="167"/>
      <c r="BHU217" s="167"/>
      <c r="BHV217" s="167"/>
      <c r="BHW217" s="167"/>
      <c r="BHX217" s="167"/>
      <c r="BHY217" s="167"/>
      <c r="BHZ217" s="167"/>
      <c r="BIA217" s="167"/>
      <c r="BIB217" s="167"/>
      <c r="BIC217" s="167"/>
      <c r="BID217" s="167"/>
      <c r="BIE217" s="167"/>
      <c r="BIF217" s="167"/>
      <c r="BIG217" s="167"/>
      <c r="BIH217" s="167"/>
      <c r="BII217" s="167"/>
      <c r="BIJ217" s="167"/>
      <c r="BIK217" s="167"/>
      <c r="BIL217" s="167"/>
      <c r="BIM217" s="167"/>
      <c r="BIN217" s="167"/>
      <c r="BIO217" s="167"/>
      <c r="BIP217" s="167"/>
      <c r="BIQ217" s="167"/>
      <c r="BIR217" s="167"/>
      <c r="BIS217" s="167"/>
      <c r="BIT217" s="167"/>
      <c r="BIU217" s="167"/>
      <c r="BIV217" s="167"/>
      <c r="BIW217" s="167"/>
      <c r="BIX217" s="167"/>
      <c r="BIY217" s="167"/>
      <c r="BIZ217" s="167"/>
      <c r="BJA217" s="167"/>
      <c r="BJB217" s="167"/>
      <c r="BJC217" s="167"/>
      <c r="BJD217" s="167"/>
      <c r="BJE217" s="167"/>
      <c r="BJF217" s="167"/>
      <c r="BJG217" s="167"/>
      <c r="BJH217" s="167"/>
      <c r="BJI217" s="167"/>
      <c r="BJJ217" s="167"/>
      <c r="BJK217" s="167"/>
      <c r="BJL217" s="167"/>
      <c r="BJM217" s="167"/>
      <c r="BJN217" s="167"/>
      <c r="BJO217" s="167"/>
      <c r="BJP217" s="167"/>
      <c r="BJQ217" s="167"/>
      <c r="BJR217" s="167"/>
      <c r="BJS217" s="167"/>
      <c r="BJT217" s="167"/>
      <c r="BJU217" s="167"/>
      <c r="BJV217" s="167"/>
      <c r="BJW217" s="167"/>
      <c r="BJX217" s="167"/>
      <c r="BJY217" s="167"/>
      <c r="BJZ217" s="167"/>
      <c r="BKA217" s="167"/>
      <c r="BKB217" s="167"/>
      <c r="BKC217" s="167"/>
      <c r="BKD217" s="167"/>
      <c r="BKE217" s="167"/>
      <c r="BKF217" s="167"/>
      <c r="BKG217" s="167"/>
      <c r="BKH217" s="167"/>
      <c r="BKI217" s="167"/>
      <c r="BKJ217" s="167"/>
      <c r="BKK217" s="167"/>
      <c r="BKL217" s="167"/>
      <c r="BKM217" s="167"/>
      <c r="BKN217" s="167"/>
      <c r="BKO217" s="167"/>
      <c r="BKP217" s="167"/>
      <c r="BKQ217" s="167"/>
      <c r="BKR217" s="167"/>
      <c r="BKS217" s="167"/>
      <c r="BKT217" s="167"/>
      <c r="BKU217" s="167"/>
      <c r="BKV217" s="167"/>
      <c r="BKW217" s="167"/>
      <c r="BKX217" s="167"/>
      <c r="BKY217" s="167"/>
      <c r="BKZ217" s="167"/>
      <c r="BLA217" s="167"/>
      <c r="BLB217" s="167"/>
      <c r="BLC217" s="167"/>
      <c r="BLD217" s="167"/>
      <c r="BLE217" s="167"/>
      <c r="BLF217" s="167"/>
      <c r="BLG217" s="167"/>
      <c r="BLH217" s="167"/>
      <c r="BLI217" s="167"/>
      <c r="BLJ217" s="167"/>
      <c r="BLK217" s="167"/>
      <c r="BLL217" s="167"/>
      <c r="BLM217" s="167"/>
      <c r="BLN217" s="167"/>
      <c r="BLO217" s="167"/>
      <c r="BLP217" s="167"/>
      <c r="BLQ217" s="167"/>
      <c r="BLR217" s="167"/>
      <c r="BLS217" s="167"/>
      <c r="BLT217" s="167"/>
      <c r="BLU217" s="167"/>
      <c r="BLV217" s="167"/>
      <c r="BLW217" s="167"/>
      <c r="BLX217" s="167"/>
      <c r="BLY217" s="167"/>
      <c r="BLZ217" s="167"/>
      <c r="BMA217" s="167"/>
      <c r="BMB217" s="167"/>
      <c r="BMC217" s="167"/>
      <c r="BMD217" s="167"/>
      <c r="BME217" s="167"/>
      <c r="BMF217" s="167"/>
      <c r="BMG217" s="167"/>
      <c r="BMH217" s="167"/>
      <c r="BMI217" s="167"/>
      <c r="BMJ217" s="167"/>
      <c r="BMK217" s="167"/>
      <c r="BML217" s="167"/>
      <c r="BMM217" s="167"/>
      <c r="BMN217" s="167"/>
      <c r="BMO217" s="167"/>
      <c r="BMP217" s="167"/>
      <c r="BMQ217" s="167"/>
      <c r="BMR217" s="167"/>
      <c r="BMS217" s="167"/>
      <c r="BMT217" s="167"/>
      <c r="BMU217" s="167"/>
      <c r="BMV217" s="167"/>
      <c r="BMW217" s="167"/>
      <c r="BMX217" s="167"/>
      <c r="BMY217" s="167"/>
      <c r="BMZ217" s="167"/>
      <c r="BNA217" s="167"/>
      <c r="BNB217" s="167"/>
      <c r="BNC217" s="167"/>
      <c r="BND217" s="167"/>
      <c r="BNE217" s="167"/>
      <c r="BNF217" s="167"/>
      <c r="BNG217" s="167"/>
      <c r="BNH217" s="167"/>
      <c r="BNI217" s="167"/>
      <c r="BNJ217" s="167"/>
      <c r="BNK217" s="167"/>
      <c r="BNL217" s="167"/>
      <c r="BNM217" s="167"/>
      <c r="BNN217" s="167"/>
      <c r="BNO217" s="167"/>
      <c r="BNP217" s="167"/>
      <c r="BNQ217" s="167"/>
      <c r="BNR217" s="167"/>
      <c r="BNS217" s="167"/>
      <c r="BNT217" s="167"/>
      <c r="BNU217" s="167"/>
      <c r="BNV217" s="167"/>
      <c r="BNW217" s="167"/>
      <c r="BNX217" s="167"/>
      <c r="BNY217" s="167"/>
      <c r="BNZ217" s="167"/>
      <c r="BOA217" s="167"/>
      <c r="BOB217" s="167"/>
      <c r="BOC217" s="167"/>
      <c r="BOD217" s="167"/>
      <c r="BOE217" s="167"/>
      <c r="BOF217" s="167"/>
      <c r="BOG217" s="167"/>
      <c r="BOH217" s="167"/>
      <c r="BOI217" s="167"/>
      <c r="BOJ217" s="167"/>
      <c r="BOK217" s="167"/>
      <c r="BOL217" s="167"/>
      <c r="BOM217" s="167"/>
      <c r="BON217" s="167"/>
      <c r="BOO217" s="167"/>
      <c r="BOP217" s="167"/>
      <c r="BOQ217" s="167"/>
      <c r="BOR217" s="167"/>
      <c r="BOS217" s="167"/>
      <c r="BOT217" s="167"/>
      <c r="BOU217" s="167"/>
      <c r="BOV217" s="167"/>
      <c r="BOW217" s="167"/>
      <c r="BOX217" s="167"/>
      <c r="BOY217" s="167"/>
      <c r="BOZ217" s="167"/>
      <c r="BPA217" s="167"/>
      <c r="BPB217" s="167"/>
      <c r="BPC217" s="167"/>
      <c r="BPD217" s="167"/>
      <c r="BPE217" s="167"/>
      <c r="BPF217" s="167"/>
      <c r="BPG217" s="167"/>
      <c r="BPH217" s="167"/>
      <c r="BPI217" s="167"/>
      <c r="BPJ217" s="167"/>
      <c r="BPK217" s="167"/>
      <c r="BPL217" s="167"/>
      <c r="BPM217" s="167"/>
      <c r="BPN217" s="167"/>
      <c r="BPO217" s="167"/>
      <c r="BPP217" s="167"/>
      <c r="BPQ217" s="167"/>
      <c r="BPR217" s="167"/>
      <c r="BPS217" s="167"/>
      <c r="BPT217" s="167"/>
      <c r="BPU217" s="167"/>
      <c r="BPV217" s="167"/>
      <c r="BPW217" s="167"/>
      <c r="BPX217" s="167"/>
      <c r="BPY217" s="167"/>
      <c r="BPZ217" s="167"/>
      <c r="BQA217" s="167"/>
      <c r="BQB217" s="167"/>
      <c r="BQC217" s="167"/>
      <c r="BQD217" s="167"/>
      <c r="BQE217" s="167"/>
      <c r="BQF217" s="167"/>
      <c r="BQG217" s="167"/>
      <c r="BQH217" s="167"/>
      <c r="BQI217" s="167"/>
      <c r="BQJ217" s="167"/>
      <c r="BQK217" s="167"/>
      <c r="BQL217" s="167"/>
      <c r="BQM217" s="167"/>
      <c r="BQN217" s="167"/>
      <c r="BQO217" s="167"/>
      <c r="BQP217" s="167"/>
      <c r="BQQ217" s="167"/>
      <c r="BQR217" s="167"/>
      <c r="BQS217" s="167"/>
      <c r="BQT217" s="167"/>
      <c r="BQU217" s="167"/>
      <c r="BQV217" s="167"/>
      <c r="BQW217" s="167"/>
      <c r="BQX217" s="167"/>
      <c r="BQY217" s="167"/>
      <c r="BQZ217" s="167"/>
      <c r="BRA217" s="167"/>
      <c r="BRB217" s="167"/>
      <c r="BRC217" s="167"/>
      <c r="BRD217" s="167"/>
      <c r="BRE217" s="167"/>
      <c r="BRF217" s="167"/>
      <c r="BRG217" s="167"/>
      <c r="BRH217" s="167"/>
      <c r="BRI217" s="167"/>
      <c r="BRJ217" s="167"/>
      <c r="BRK217" s="167"/>
      <c r="BRL217" s="167"/>
      <c r="BRM217" s="167"/>
      <c r="BRN217" s="167"/>
      <c r="BRO217" s="167"/>
      <c r="BRP217" s="167"/>
      <c r="BRQ217" s="167"/>
      <c r="BRR217" s="167"/>
      <c r="BRS217" s="167"/>
      <c r="BRT217" s="167"/>
      <c r="BRU217" s="167"/>
      <c r="BRV217" s="167"/>
      <c r="BRW217" s="167"/>
      <c r="BRX217" s="167"/>
      <c r="BRY217" s="167"/>
      <c r="BRZ217" s="167"/>
      <c r="BSA217" s="167"/>
      <c r="BSB217" s="167"/>
      <c r="BSC217" s="167"/>
      <c r="BSD217" s="167"/>
      <c r="BSE217" s="167"/>
      <c r="BSF217" s="167"/>
      <c r="BSG217" s="167"/>
      <c r="BSH217" s="167"/>
      <c r="BSI217" s="167"/>
      <c r="BSJ217" s="167"/>
      <c r="BSK217" s="167"/>
      <c r="BSL217" s="167"/>
      <c r="BSM217" s="167"/>
      <c r="BSN217" s="167"/>
      <c r="BSO217" s="167"/>
      <c r="BSP217" s="167"/>
      <c r="BSQ217" s="167"/>
      <c r="BSR217" s="167"/>
      <c r="BSS217" s="167"/>
      <c r="BST217" s="167"/>
      <c r="BSU217" s="167"/>
      <c r="BSV217" s="167"/>
      <c r="BSW217" s="167"/>
      <c r="BSX217" s="167"/>
      <c r="BSY217" s="167"/>
      <c r="BSZ217" s="167"/>
      <c r="BTA217" s="167"/>
      <c r="BTB217" s="167"/>
      <c r="BTC217" s="167"/>
      <c r="BTD217" s="167"/>
      <c r="BTE217" s="167"/>
      <c r="BTF217" s="167"/>
      <c r="BTG217" s="167"/>
      <c r="BTH217" s="167"/>
      <c r="BTI217" s="167"/>
      <c r="BTJ217" s="167"/>
      <c r="BTK217" s="167"/>
      <c r="BTL217" s="167"/>
      <c r="BTM217" s="167"/>
      <c r="BTN217" s="167"/>
      <c r="BTO217" s="167"/>
      <c r="BTP217" s="167"/>
      <c r="BTQ217" s="167"/>
      <c r="BTR217" s="167"/>
      <c r="BTS217" s="167"/>
      <c r="BTT217" s="167"/>
      <c r="BTU217" s="167"/>
      <c r="BTV217" s="167"/>
      <c r="BTW217" s="167"/>
      <c r="BTX217" s="167"/>
      <c r="BTY217" s="167"/>
      <c r="BTZ217" s="167"/>
      <c r="BUA217" s="167"/>
      <c r="BUB217" s="167"/>
      <c r="BUC217" s="167"/>
      <c r="BUD217" s="167"/>
      <c r="BUE217" s="167"/>
      <c r="BUF217" s="167"/>
      <c r="BUG217" s="167"/>
      <c r="BUH217" s="167"/>
      <c r="BUI217" s="167"/>
      <c r="BUJ217" s="167"/>
      <c r="BUK217" s="167"/>
      <c r="BUL217" s="167"/>
      <c r="BUM217" s="167"/>
      <c r="BUN217" s="167"/>
      <c r="BUO217" s="167"/>
      <c r="BUP217" s="167"/>
      <c r="BUQ217" s="167"/>
      <c r="BUR217" s="167"/>
      <c r="BUS217" s="167"/>
      <c r="BUT217" s="167"/>
      <c r="BUU217" s="167"/>
      <c r="BUV217" s="167"/>
      <c r="BUW217" s="167"/>
      <c r="BUX217" s="167"/>
      <c r="BUY217" s="167"/>
      <c r="BUZ217" s="167"/>
      <c r="BVA217" s="167"/>
      <c r="BVB217" s="167"/>
      <c r="BVC217" s="167"/>
      <c r="BVD217" s="167"/>
      <c r="BVE217" s="167"/>
      <c r="BVF217" s="167"/>
      <c r="BVG217" s="167"/>
      <c r="BVH217" s="167"/>
      <c r="BVI217" s="167"/>
      <c r="BVJ217" s="167"/>
      <c r="BVK217" s="167"/>
      <c r="BVL217" s="167"/>
      <c r="BVM217" s="167"/>
      <c r="BVN217" s="167"/>
      <c r="BVO217" s="167"/>
      <c r="BVP217" s="167"/>
      <c r="BVQ217" s="167"/>
      <c r="BVR217" s="167"/>
      <c r="BVS217" s="167"/>
      <c r="BVT217" s="167"/>
      <c r="BVU217" s="167"/>
      <c r="BVV217" s="167"/>
      <c r="BVW217" s="167"/>
      <c r="BVX217" s="167"/>
      <c r="BVY217" s="167"/>
      <c r="BVZ217" s="167"/>
      <c r="BWA217" s="167"/>
      <c r="BWB217" s="167"/>
      <c r="BWC217" s="167"/>
      <c r="BWD217" s="167"/>
      <c r="BWE217" s="167"/>
      <c r="BWF217" s="167"/>
      <c r="BWG217" s="167"/>
      <c r="BWH217" s="167"/>
      <c r="BWI217" s="167"/>
      <c r="BWJ217" s="167"/>
      <c r="BWK217" s="167"/>
      <c r="BWL217" s="167"/>
      <c r="BWM217" s="167"/>
      <c r="BWN217" s="167"/>
      <c r="BWO217" s="167"/>
      <c r="BWP217" s="167"/>
      <c r="BWQ217" s="167"/>
      <c r="BWR217" s="167"/>
      <c r="BWS217" s="167"/>
      <c r="BWT217" s="167"/>
      <c r="BWU217" s="167"/>
      <c r="BWV217" s="167"/>
      <c r="BWW217" s="167"/>
      <c r="BWX217" s="167"/>
      <c r="BWY217" s="167"/>
      <c r="BWZ217" s="167"/>
      <c r="BXA217" s="167"/>
      <c r="BXB217" s="167"/>
      <c r="BXC217" s="167"/>
      <c r="BXD217" s="167"/>
      <c r="BXE217" s="167"/>
      <c r="BXF217" s="167"/>
      <c r="BXG217" s="167"/>
      <c r="BXH217" s="167"/>
      <c r="BXI217" s="167"/>
      <c r="BXJ217" s="167"/>
      <c r="BXK217" s="167"/>
      <c r="BXL217" s="167"/>
      <c r="BXM217" s="167"/>
      <c r="BXN217" s="167"/>
      <c r="BXO217" s="167"/>
      <c r="BXP217" s="167"/>
      <c r="BXQ217" s="167"/>
      <c r="BXR217" s="167"/>
      <c r="BXS217" s="167"/>
      <c r="BXT217" s="167"/>
      <c r="BXU217" s="167"/>
      <c r="BXV217" s="167"/>
      <c r="BXW217" s="167"/>
      <c r="BXX217" s="167"/>
      <c r="BXY217" s="167"/>
      <c r="BXZ217" s="167"/>
      <c r="BYA217" s="167"/>
      <c r="BYB217" s="167"/>
      <c r="BYC217" s="167"/>
      <c r="BYD217" s="167"/>
      <c r="BYE217" s="167"/>
      <c r="BYF217" s="167"/>
      <c r="BYG217" s="167"/>
      <c r="BYH217" s="167"/>
      <c r="BYI217" s="167"/>
      <c r="BYJ217" s="167"/>
      <c r="BYK217" s="167"/>
      <c r="BYL217" s="167"/>
      <c r="BYM217" s="167"/>
      <c r="BYN217" s="167"/>
      <c r="BYO217" s="167"/>
      <c r="BYP217" s="167"/>
      <c r="BYQ217" s="167"/>
      <c r="BYR217" s="167"/>
      <c r="BYS217" s="167"/>
      <c r="BYT217" s="167"/>
      <c r="BYU217" s="167"/>
      <c r="BYV217" s="167"/>
      <c r="BYW217" s="167"/>
      <c r="BYX217" s="167"/>
      <c r="BYY217" s="167"/>
      <c r="BYZ217" s="167"/>
      <c r="BZA217" s="167"/>
      <c r="BZB217" s="167"/>
      <c r="BZC217" s="167"/>
      <c r="BZD217" s="167"/>
      <c r="BZE217" s="167"/>
      <c r="BZF217" s="167"/>
      <c r="BZG217" s="167"/>
      <c r="BZH217" s="167"/>
      <c r="BZI217" s="167"/>
      <c r="BZJ217" s="167"/>
      <c r="BZK217" s="167"/>
      <c r="BZL217" s="167"/>
      <c r="BZM217" s="167"/>
      <c r="BZN217" s="167"/>
      <c r="BZO217" s="167"/>
      <c r="BZP217" s="167"/>
      <c r="BZQ217" s="167"/>
      <c r="BZR217" s="167"/>
      <c r="BZS217" s="167"/>
      <c r="BZT217" s="167"/>
      <c r="BZU217" s="167"/>
      <c r="BZV217" s="167"/>
      <c r="BZW217" s="167"/>
      <c r="BZX217" s="167"/>
      <c r="BZY217" s="167"/>
      <c r="BZZ217" s="167"/>
      <c r="CAA217" s="167"/>
      <c r="CAB217" s="167"/>
      <c r="CAC217" s="167"/>
      <c r="CAD217" s="167"/>
      <c r="CAE217" s="167"/>
      <c r="CAF217" s="167"/>
      <c r="CAG217" s="167"/>
      <c r="CAH217" s="167"/>
      <c r="CAI217" s="167"/>
      <c r="CAJ217" s="167"/>
      <c r="CAK217" s="167"/>
      <c r="CAL217" s="167"/>
      <c r="CAM217" s="167"/>
      <c r="CAN217" s="167"/>
      <c r="CAO217" s="167"/>
      <c r="CAP217" s="167"/>
      <c r="CAQ217" s="167"/>
      <c r="CAR217" s="167"/>
      <c r="CAS217" s="167"/>
      <c r="CAT217" s="167"/>
      <c r="CAU217" s="167"/>
      <c r="CAV217" s="167"/>
      <c r="CAW217" s="167"/>
      <c r="CAX217" s="167"/>
      <c r="CAY217" s="167"/>
      <c r="CAZ217" s="167"/>
      <c r="CBA217" s="167"/>
      <c r="CBB217" s="167"/>
      <c r="CBC217" s="167"/>
      <c r="CBD217" s="167"/>
      <c r="CBE217" s="167"/>
      <c r="CBF217" s="167"/>
      <c r="CBG217" s="167"/>
      <c r="CBH217" s="167"/>
      <c r="CBI217" s="167"/>
      <c r="CBJ217" s="167"/>
      <c r="CBK217" s="167"/>
      <c r="CBL217" s="167"/>
      <c r="CBM217" s="167"/>
      <c r="CBN217" s="167"/>
      <c r="CBO217" s="167"/>
      <c r="CBP217" s="167"/>
      <c r="CBQ217" s="167"/>
      <c r="CBR217" s="167"/>
      <c r="CBS217" s="167"/>
      <c r="CBT217" s="167"/>
      <c r="CBU217" s="167"/>
      <c r="CBV217" s="167"/>
      <c r="CBW217" s="167"/>
      <c r="CBX217" s="167"/>
      <c r="CBY217" s="167"/>
      <c r="CBZ217" s="167"/>
      <c r="CCA217" s="167"/>
      <c r="CCB217" s="167"/>
      <c r="CCC217" s="167"/>
      <c r="CCD217" s="167"/>
      <c r="CCE217" s="167"/>
      <c r="CCF217" s="167"/>
      <c r="CCG217" s="167"/>
      <c r="CCH217" s="167"/>
      <c r="CCI217" s="167"/>
      <c r="CCJ217" s="167"/>
      <c r="CCK217" s="167"/>
      <c r="CCL217" s="167"/>
      <c r="CCM217" s="167"/>
      <c r="CCN217" s="167"/>
      <c r="CCO217" s="167"/>
      <c r="CCP217" s="167"/>
      <c r="CCQ217" s="167"/>
      <c r="CCR217" s="167"/>
      <c r="CCS217" s="167"/>
      <c r="CCT217" s="167"/>
      <c r="CCU217" s="167"/>
      <c r="CCV217" s="167"/>
      <c r="CCW217" s="167"/>
      <c r="CCX217" s="167"/>
      <c r="CCY217" s="167"/>
      <c r="CCZ217" s="167"/>
      <c r="CDA217" s="167"/>
      <c r="CDB217" s="167"/>
      <c r="CDC217" s="167"/>
      <c r="CDD217" s="167"/>
      <c r="CDE217" s="167"/>
      <c r="CDF217" s="167"/>
      <c r="CDG217" s="167"/>
      <c r="CDH217" s="167"/>
      <c r="CDI217" s="167"/>
      <c r="CDJ217" s="167"/>
      <c r="CDK217" s="167"/>
      <c r="CDL217" s="167"/>
      <c r="CDM217" s="167"/>
      <c r="CDN217" s="167"/>
      <c r="CDO217" s="167"/>
      <c r="CDP217" s="167"/>
      <c r="CDQ217" s="167"/>
      <c r="CDR217" s="167"/>
      <c r="CDS217" s="167"/>
      <c r="CDT217" s="167"/>
      <c r="CDU217" s="167"/>
      <c r="CDV217" s="167"/>
      <c r="CDW217" s="167"/>
      <c r="CDX217" s="167"/>
      <c r="CDY217" s="167"/>
      <c r="CDZ217" s="167"/>
      <c r="CEA217" s="167"/>
      <c r="CEB217" s="167"/>
      <c r="CEC217" s="167"/>
      <c r="CED217" s="167"/>
      <c r="CEE217" s="167"/>
      <c r="CEF217" s="167"/>
      <c r="CEG217" s="167"/>
      <c r="CEH217" s="167"/>
      <c r="CEI217" s="167"/>
      <c r="CEJ217" s="167"/>
      <c r="CEK217" s="167"/>
      <c r="CEL217" s="167"/>
      <c r="CEM217" s="167"/>
      <c r="CEN217" s="167"/>
      <c r="CEO217" s="167"/>
      <c r="CEP217" s="167"/>
      <c r="CEQ217" s="167"/>
      <c r="CER217" s="167"/>
      <c r="CES217" s="167"/>
      <c r="CET217" s="167"/>
      <c r="CEU217" s="167"/>
      <c r="CEV217" s="167"/>
      <c r="CEW217" s="167"/>
      <c r="CEX217" s="167"/>
      <c r="CEY217" s="167"/>
      <c r="CEZ217" s="167"/>
      <c r="CFA217" s="167"/>
      <c r="CFB217" s="167"/>
      <c r="CFC217" s="167"/>
      <c r="CFD217" s="167"/>
      <c r="CFE217" s="167"/>
      <c r="CFF217" s="167"/>
      <c r="CFG217" s="167"/>
      <c r="CFH217" s="167"/>
      <c r="CFI217" s="167"/>
      <c r="CFJ217" s="167"/>
      <c r="CFK217" s="167"/>
      <c r="CFL217" s="167"/>
      <c r="CFM217" s="167"/>
      <c r="CFN217" s="167"/>
      <c r="CFO217" s="167"/>
      <c r="CFP217" s="167"/>
      <c r="CFQ217" s="167"/>
      <c r="CFR217" s="167"/>
      <c r="CFS217" s="167"/>
      <c r="CFT217" s="167"/>
      <c r="CFU217" s="167"/>
      <c r="CFV217" s="167"/>
      <c r="CFW217" s="167"/>
      <c r="CFX217" s="167"/>
      <c r="CFY217" s="167"/>
      <c r="CFZ217" s="167"/>
      <c r="CGA217" s="167"/>
      <c r="CGB217" s="167"/>
      <c r="CGC217" s="167"/>
      <c r="CGD217" s="167"/>
      <c r="CGE217" s="167"/>
      <c r="CGF217" s="167"/>
      <c r="CGG217" s="167"/>
      <c r="CGH217" s="167"/>
      <c r="CGI217" s="167"/>
      <c r="CGJ217" s="167"/>
      <c r="CGK217" s="167"/>
      <c r="CGL217" s="167"/>
      <c r="CGM217" s="167"/>
      <c r="CGN217" s="167"/>
      <c r="CGO217" s="167"/>
      <c r="CGP217" s="167"/>
      <c r="CGQ217" s="167"/>
      <c r="CGR217" s="167"/>
      <c r="CGS217" s="167"/>
      <c r="CGT217" s="167"/>
      <c r="CGU217" s="167"/>
      <c r="CGV217" s="167"/>
      <c r="CGW217" s="167"/>
      <c r="CGX217" s="167"/>
      <c r="CGY217" s="167"/>
      <c r="CGZ217" s="167"/>
      <c r="CHA217" s="167"/>
      <c r="CHB217" s="167"/>
      <c r="CHC217" s="167"/>
      <c r="CHD217" s="167"/>
      <c r="CHE217" s="167"/>
      <c r="CHF217" s="167"/>
      <c r="CHG217" s="167"/>
      <c r="CHH217" s="167"/>
      <c r="CHI217" s="167"/>
      <c r="CHJ217" s="167"/>
      <c r="CHK217" s="167"/>
      <c r="CHL217" s="167"/>
      <c r="CHM217" s="167"/>
      <c r="CHN217" s="167"/>
      <c r="CHO217" s="167"/>
      <c r="CHP217" s="167"/>
      <c r="CHQ217" s="167"/>
      <c r="CHR217" s="167"/>
      <c r="CHS217" s="167"/>
      <c r="CHT217" s="167"/>
      <c r="CHU217" s="167"/>
      <c r="CHV217" s="167"/>
      <c r="CHW217" s="167"/>
      <c r="CHX217" s="167"/>
      <c r="CHY217" s="167"/>
      <c r="CHZ217" s="167"/>
      <c r="CIA217" s="167"/>
      <c r="CIB217" s="167"/>
      <c r="CIC217" s="167"/>
      <c r="CID217" s="167"/>
      <c r="CIE217" s="167"/>
      <c r="CIF217" s="167"/>
      <c r="CIG217" s="167"/>
      <c r="CIH217" s="167"/>
      <c r="CII217" s="167"/>
      <c r="CIJ217" s="167"/>
      <c r="CIK217" s="167"/>
      <c r="CIL217" s="167"/>
      <c r="CIM217" s="167"/>
      <c r="CIN217" s="167"/>
      <c r="CIO217" s="167"/>
      <c r="CIP217" s="167"/>
      <c r="CIQ217" s="167"/>
      <c r="CIR217" s="167"/>
      <c r="CIS217" s="167"/>
      <c r="CIT217" s="167"/>
      <c r="CIU217" s="167"/>
      <c r="CIV217" s="167"/>
      <c r="CIW217" s="167"/>
      <c r="CIX217" s="167"/>
      <c r="CIY217" s="167"/>
      <c r="CIZ217" s="167"/>
      <c r="CJA217" s="167"/>
      <c r="CJB217" s="167"/>
      <c r="CJC217" s="167"/>
      <c r="CJD217" s="167"/>
      <c r="CJE217" s="167"/>
      <c r="CJF217" s="167"/>
      <c r="CJG217" s="167"/>
      <c r="CJH217" s="167"/>
      <c r="CJI217" s="167"/>
      <c r="CJJ217" s="167"/>
      <c r="CJK217" s="167"/>
      <c r="CJL217" s="167"/>
      <c r="CJM217" s="167"/>
      <c r="CJN217" s="167"/>
      <c r="CJO217" s="167"/>
      <c r="CJP217" s="167"/>
      <c r="CJQ217" s="167"/>
      <c r="CJR217" s="167"/>
      <c r="CJS217" s="167"/>
      <c r="CJT217" s="167"/>
      <c r="CJU217" s="167"/>
      <c r="CJV217" s="167"/>
      <c r="CJW217" s="167"/>
      <c r="CJX217" s="167"/>
      <c r="CJY217" s="167"/>
      <c r="CJZ217" s="167"/>
      <c r="CKA217" s="167"/>
      <c r="CKB217" s="167"/>
      <c r="CKC217" s="167"/>
      <c r="CKD217" s="167"/>
      <c r="CKE217" s="167"/>
      <c r="CKF217" s="167"/>
      <c r="CKG217" s="167"/>
      <c r="CKH217" s="167"/>
      <c r="CKI217" s="167"/>
      <c r="CKJ217" s="167"/>
      <c r="CKK217" s="167"/>
      <c r="CKL217" s="167"/>
      <c r="CKM217" s="167"/>
      <c r="CKN217" s="167"/>
      <c r="CKO217" s="167"/>
      <c r="CKP217" s="167"/>
      <c r="CKQ217" s="167"/>
      <c r="CKR217" s="167"/>
      <c r="CKS217" s="167"/>
      <c r="CKT217" s="167"/>
      <c r="CKU217" s="167"/>
      <c r="CKV217" s="167"/>
      <c r="CKW217" s="167"/>
      <c r="CKX217" s="167"/>
      <c r="CKY217" s="167"/>
      <c r="CKZ217" s="167"/>
      <c r="CLA217" s="167"/>
      <c r="CLB217" s="167"/>
      <c r="CLC217" s="167"/>
      <c r="CLD217" s="167"/>
      <c r="CLE217" s="167"/>
      <c r="CLF217" s="167"/>
      <c r="CLG217" s="167"/>
      <c r="CLH217" s="167"/>
      <c r="CLI217" s="167"/>
      <c r="CLJ217" s="167"/>
      <c r="CLK217" s="167"/>
      <c r="CLL217" s="167"/>
      <c r="CLM217" s="167"/>
      <c r="CLN217" s="167"/>
      <c r="CLO217" s="167"/>
      <c r="CLP217" s="167"/>
      <c r="CLQ217" s="167"/>
      <c r="CLR217" s="167"/>
      <c r="CLS217" s="167"/>
      <c r="CLT217" s="167"/>
      <c r="CLU217" s="167"/>
      <c r="CLV217" s="167"/>
      <c r="CLW217" s="167"/>
      <c r="CLX217" s="167"/>
      <c r="CLY217" s="167"/>
      <c r="CLZ217" s="167"/>
      <c r="CMA217" s="167"/>
      <c r="CMB217" s="167"/>
      <c r="CMC217" s="167"/>
      <c r="CMD217" s="167"/>
      <c r="CME217" s="167"/>
      <c r="CMF217" s="167"/>
      <c r="CMG217" s="167"/>
      <c r="CMH217" s="167"/>
      <c r="CMI217" s="167"/>
      <c r="CMJ217" s="167"/>
      <c r="CMK217" s="167"/>
      <c r="CML217" s="167"/>
      <c r="CMM217" s="167"/>
      <c r="CMN217" s="167"/>
      <c r="CMO217" s="167"/>
      <c r="CMP217" s="167"/>
      <c r="CMQ217" s="167"/>
      <c r="CMR217" s="167"/>
      <c r="CMS217" s="167"/>
      <c r="CMT217" s="167"/>
      <c r="CMU217" s="167"/>
      <c r="CMV217" s="167"/>
      <c r="CMW217" s="167"/>
      <c r="CMX217" s="167"/>
      <c r="CMY217" s="167"/>
      <c r="CMZ217" s="167"/>
      <c r="CNA217" s="167"/>
      <c r="CNB217" s="167"/>
      <c r="CNC217" s="167"/>
      <c r="CND217" s="167"/>
      <c r="CNE217" s="167"/>
      <c r="CNF217" s="167"/>
      <c r="CNG217" s="167"/>
      <c r="CNH217" s="167"/>
      <c r="CNI217" s="167"/>
      <c r="CNJ217" s="167"/>
      <c r="CNK217" s="167"/>
      <c r="CNL217" s="167"/>
      <c r="CNM217" s="167"/>
      <c r="CNN217" s="167"/>
      <c r="CNO217" s="167"/>
      <c r="CNP217" s="167"/>
      <c r="CNQ217" s="167"/>
      <c r="CNR217" s="167"/>
      <c r="CNS217" s="167"/>
      <c r="CNT217" s="167"/>
      <c r="CNU217" s="167"/>
      <c r="CNV217" s="167"/>
      <c r="CNW217" s="167"/>
      <c r="CNX217" s="167"/>
      <c r="CNY217" s="167"/>
      <c r="CNZ217" s="167"/>
      <c r="COA217" s="167"/>
      <c r="COB217" s="167"/>
      <c r="COC217" s="167"/>
      <c r="COD217" s="167"/>
      <c r="COE217" s="167"/>
      <c r="COF217" s="167"/>
      <c r="COG217" s="167"/>
      <c r="COH217" s="167"/>
      <c r="COI217" s="167"/>
      <c r="COJ217" s="167"/>
      <c r="COK217" s="167"/>
      <c r="COL217" s="167"/>
      <c r="COM217" s="167"/>
      <c r="CON217" s="167"/>
      <c r="COO217" s="167"/>
      <c r="COP217" s="167"/>
      <c r="COQ217" s="167"/>
      <c r="COR217" s="167"/>
      <c r="COS217" s="167"/>
      <c r="COT217" s="167"/>
      <c r="COU217" s="167"/>
      <c r="COV217" s="167"/>
      <c r="COW217" s="167"/>
      <c r="COX217" s="167"/>
      <c r="COY217" s="167"/>
      <c r="COZ217" s="167"/>
      <c r="CPA217" s="167"/>
      <c r="CPB217" s="167"/>
      <c r="CPC217" s="167"/>
      <c r="CPD217" s="167"/>
      <c r="CPE217" s="167"/>
      <c r="CPF217" s="167"/>
      <c r="CPG217" s="167"/>
      <c r="CPH217" s="167"/>
      <c r="CPI217" s="167"/>
      <c r="CPJ217" s="167"/>
      <c r="CPK217" s="167"/>
      <c r="CPL217" s="167"/>
      <c r="CPM217" s="167"/>
      <c r="CPN217" s="167"/>
      <c r="CPO217" s="167"/>
      <c r="CPP217" s="167"/>
      <c r="CPQ217" s="167"/>
      <c r="CPR217" s="167"/>
      <c r="CPS217" s="167"/>
      <c r="CPT217" s="167"/>
      <c r="CPU217" s="167"/>
      <c r="CPV217" s="167"/>
      <c r="CPW217" s="167"/>
      <c r="CPX217" s="167"/>
      <c r="CPY217" s="167"/>
      <c r="CPZ217" s="167"/>
      <c r="CQA217" s="167"/>
      <c r="CQB217" s="167"/>
      <c r="CQC217" s="167"/>
      <c r="CQD217" s="167"/>
      <c r="CQE217" s="167"/>
      <c r="CQF217" s="167"/>
      <c r="CQG217" s="167"/>
      <c r="CQH217" s="167"/>
      <c r="CQI217" s="167"/>
      <c r="CQJ217" s="167"/>
      <c r="CQK217" s="167"/>
      <c r="CQL217" s="167"/>
      <c r="CQM217" s="167"/>
      <c r="CQN217" s="167"/>
      <c r="CQO217" s="167"/>
      <c r="CQP217" s="167"/>
      <c r="CQQ217" s="167"/>
      <c r="CQR217" s="167"/>
      <c r="CQS217" s="167"/>
      <c r="CQT217" s="167"/>
      <c r="CQU217" s="167"/>
      <c r="CQV217" s="167"/>
      <c r="CQW217" s="167"/>
      <c r="CQX217" s="167"/>
      <c r="CQY217" s="167"/>
      <c r="CQZ217" s="167"/>
      <c r="CRA217" s="167"/>
      <c r="CRB217" s="167"/>
      <c r="CRC217" s="167"/>
      <c r="CRD217" s="167"/>
      <c r="CRE217" s="167"/>
      <c r="CRF217" s="167"/>
      <c r="CRG217" s="167"/>
      <c r="CRH217" s="167"/>
      <c r="CRI217" s="167"/>
      <c r="CRJ217" s="167"/>
      <c r="CRK217" s="167"/>
      <c r="CRL217" s="167"/>
      <c r="CRM217" s="167"/>
      <c r="CRN217" s="167"/>
      <c r="CRO217" s="167"/>
      <c r="CRP217" s="167"/>
      <c r="CRQ217" s="167"/>
      <c r="CRR217" s="167"/>
      <c r="CRS217" s="167"/>
      <c r="CRT217" s="167"/>
      <c r="CRU217" s="167"/>
      <c r="CRV217" s="167"/>
      <c r="CRW217" s="167"/>
      <c r="CRX217" s="167"/>
      <c r="CRY217" s="167"/>
      <c r="CRZ217" s="167"/>
      <c r="CSA217" s="167"/>
      <c r="CSB217" s="167"/>
      <c r="CSC217" s="167"/>
      <c r="CSD217" s="167"/>
      <c r="CSE217" s="167"/>
      <c r="CSF217" s="167"/>
      <c r="CSG217" s="167"/>
      <c r="CSH217" s="167"/>
      <c r="CSI217" s="167"/>
      <c r="CSJ217" s="167"/>
      <c r="CSK217" s="167"/>
      <c r="CSL217" s="167"/>
      <c r="CSM217" s="167"/>
      <c r="CSN217" s="167"/>
      <c r="CSO217" s="167"/>
      <c r="CSP217" s="167"/>
      <c r="CSQ217" s="167"/>
      <c r="CSR217" s="167"/>
      <c r="CSS217" s="167"/>
      <c r="CST217" s="167"/>
      <c r="CSU217" s="167"/>
      <c r="CSV217" s="167"/>
      <c r="CSW217" s="167"/>
      <c r="CSX217" s="167"/>
      <c r="CSY217" s="167"/>
      <c r="CSZ217" s="167"/>
      <c r="CTA217" s="167"/>
      <c r="CTB217" s="167"/>
      <c r="CTC217" s="167"/>
      <c r="CTD217" s="167"/>
      <c r="CTE217" s="167"/>
      <c r="CTF217" s="167"/>
      <c r="CTG217" s="167"/>
      <c r="CTH217" s="167"/>
      <c r="CTI217" s="167"/>
      <c r="CTJ217" s="167"/>
      <c r="CTK217" s="167"/>
      <c r="CTL217" s="167"/>
      <c r="CTM217" s="167"/>
      <c r="CTN217" s="167"/>
      <c r="CTO217" s="167"/>
      <c r="CTP217" s="167"/>
      <c r="CTQ217" s="167"/>
      <c r="CTR217" s="167"/>
      <c r="CTS217" s="167"/>
      <c r="CTT217" s="167"/>
      <c r="CTU217" s="167"/>
      <c r="CTV217" s="167"/>
      <c r="CTW217" s="167"/>
      <c r="CTX217" s="167"/>
      <c r="CTY217" s="167"/>
      <c r="CTZ217" s="167"/>
      <c r="CUA217" s="167"/>
      <c r="CUB217" s="167"/>
      <c r="CUC217" s="167"/>
      <c r="CUD217" s="167"/>
      <c r="CUE217" s="167"/>
      <c r="CUF217" s="167"/>
      <c r="CUG217" s="167"/>
      <c r="CUH217" s="167"/>
      <c r="CUI217" s="167"/>
      <c r="CUJ217" s="167"/>
      <c r="CUK217" s="167"/>
      <c r="CUL217" s="167"/>
      <c r="CUM217" s="167"/>
      <c r="CUN217" s="167"/>
      <c r="CUO217" s="167"/>
      <c r="CUP217" s="167"/>
      <c r="CUQ217" s="167"/>
      <c r="CUR217" s="167"/>
      <c r="CUS217" s="167"/>
      <c r="CUT217" s="167"/>
      <c r="CUU217" s="167"/>
      <c r="CUV217" s="167"/>
      <c r="CUW217" s="167"/>
      <c r="CUX217" s="167"/>
      <c r="CUY217" s="167"/>
      <c r="CUZ217" s="167"/>
      <c r="CVA217" s="167"/>
      <c r="CVB217" s="167"/>
      <c r="CVC217" s="167"/>
      <c r="CVD217" s="167"/>
      <c r="CVE217" s="167"/>
      <c r="CVF217" s="167"/>
      <c r="CVG217" s="167"/>
      <c r="CVH217" s="167"/>
      <c r="CVI217" s="167"/>
      <c r="CVJ217" s="167"/>
      <c r="CVK217" s="167"/>
      <c r="CVL217" s="167"/>
      <c r="CVM217" s="167"/>
      <c r="CVN217" s="167"/>
      <c r="CVO217" s="167"/>
      <c r="CVP217" s="167"/>
      <c r="CVQ217" s="167"/>
      <c r="CVR217" s="167"/>
      <c r="CVS217" s="167"/>
      <c r="CVT217" s="167"/>
      <c r="CVU217" s="167"/>
      <c r="CVV217" s="167"/>
      <c r="CVW217" s="167"/>
      <c r="CVX217" s="167"/>
      <c r="CVY217" s="167"/>
      <c r="CVZ217" s="167"/>
      <c r="CWA217" s="167"/>
      <c r="CWB217" s="167"/>
      <c r="CWC217" s="167"/>
      <c r="CWD217" s="167"/>
      <c r="CWE217" s="167"/>
      <c r="CWF217" s="167"/>
      <c r="CWG217" s="167"/>
      <c r="CWH217" s="167"/>
      <c r="CWI217" s="167"/>
      <c r="CWJ217" s="167"/>
      <c r="CWK217" s="167"/>
      <c r="CWL217" s="167"/>
      <c r="CWM217" s="167"/>
      <c r="CWN217" s="167"/>
      <c r="CWO217" s="167"/>
      <c r="CWP217" s="167"/>
      <c r="CWQ217" s="167"/>
      <c r="CWR217" s="167"/>
      <c r="CWS217" s="167"/>
      <c r="CWT217" s="167"/>
      <c r="CWU217" s="167"/>
      <c r="CWV217" s="167"/>
      <c r="CWW217" s="167"/>
      <c r="CWX217" s="167"/>
      <c r="CWY217" s="167"/>
      <c r="CWZ217" s="167"/>
      <c r="CXA217" s="167"/>
      <c r="CXB217" s="167"/>
      <c r="CXC217" s="167"/>
      <c r="CXD217" s="167"/>
      <c r="CXE217" s="167"/>
      <c r="CXF217" s="167"/>
      <c r="CXG217" s="167"/>
      <c r="CXH217" s="167"/>
      <c r="CXI217" s="167"/>
      <c r="CXJ217" s="167"/>
      <c r="CXK217" s="167"/>
      <c r="CXL217" s="167"/>
      <c r="CXM217" s="167"/>
      <c r="CXN217" s="167"/>
      <c r="CXO217" s="167"/>
      <c r="CXP217" s="167"/>
      <c r="CXQ217" s="167"/>
      <c r="CXR217" s="167"/>
      <c r="CXS217" s="167"/>
      <c r="CXT217" s="167"/>
      <c r="CXU217" s="167"/>
      <c r="CXV217" s="167"/>
      <c r="CXW217" s="167"/>
      <c r="CXX217" s="167"/>
      <c r="CXY217" s="167"/>
      <c r="CXZ217" s="167"/>
      <c r="CYA217" s="167"/>
      <c r="CYB217" s="167"/>
      <c r="CYC217" s="167"/>
      <c r="CYD217" s="167"/>
      <c r="CYE217" s="167"/>
      <c r="CYF217" s="167"/>
      <c r="CYG217" s="167"/>
      <c r="CYH217" s="167"/>
      <c r="CYI217" s="167"/>
      <c r="CYJ217" s="167"/>
      <c r="CYK217" s="167"/>
      <c r="CYL217" s="167"/>
      <c r="CYM217" s="167"/>
      <c r="CYN217" s="167"/>
      <c r="CYO217" s="167"/>
      <c r="CYP217" s="167"/>
      <c r="CYQ217" s="167"/>
      <c r="CYR217" s="167"/>
      <c r="CYS217" s="167"/>
      <c r="CYT217" s="167"/>
      <c r="CYU217" s="167"/>
      <c r="CYV217" s="167"/>
      <c r="CYW217" s="167"/>
      <c r="CYX217" s="167"/>
      <c r="CYY217" s="167"/>
      <c r="CYZ217" s="167"/>
      <c r="CZA217" s="167"/>
      <c r="CZB217" s="167"/>
      <c r="CZC217" s="167"/>
      <c r="CZD217" s="167"/>
      <c r="CZE217" s="167"/>
      <c r="CZF217" s="167"/>
      <c r="CZG217" s="167"/>
      <c r="CZH217" s="167"/>
      <c r="CZI217" s="167"/>
      <c r="CZJ217" s="167"/>
      <c r="CZK217" s="167"/>
      <c r="CZL217" s="167"/>
      <c r="CZM217" s="167"/>
      <c r="CZN217" s="167"/>
      <c r="CZO217" s="167"/>
      <c r="CZP217" s="167"/>
      <c r="CZQ217" s="167"/>
      <c r="CZR217" s="167"/>
      <c r="CZS217" s="167"/>
      <c r="CZT217" s="167"/>
      <c r="CZU217" s="167"/>
      <c r="CZV217" s="167"/>
      <c r="CZW217" s="167"/>
      <c r="CZX217" s="167"/>
      <c r="CZY217" s="167"/>
      <c r="CZZ217" s="167"/>
      <c r="DAA217" s="167"/>
      <c r="DAB217" s="167"/>
      <c r="DAC217" s="167"/>
      <c r="DAD217" s="167"/>
      <c r="DAE217" s="167"/>
      <c r="DAF217" s="167"/>
      <c r="DAG217" s="167"/>
      <c r="DAH217" s="167"/>
      <c r="DAI217" s="167"/>
      <c r="DAJ217" s="167"/>
      <c r="DAK217" s="167"/>
      <c r="DAL217" s="167"/>
      <c r="DAM217" s="167"/>
      <c r="DAN217" s="167"/>
      <c r="DAO217" s="167"/>
      <c r="DAP217" s="167"/>
      <c r="DAQ217" s="167"/>
      <c r="DAR217" s="167"/>
      <c r="DAS217" s="167"/>
      <c r="DAT217" s="167"/>
      <c r="DAU217" s="167"/>
      <c r="DAV217" s="167"/>
      <c r="DAW217" s="167"/>
      <c r="DAX217" s="167"/>
      <c r="DAY217" s="167"/>
      <c r="DAZ217" s="167"/>
      <c r="DBA217" s="167"/>
      <c r="DBB217" s="167"/>
      <c r="DBC217" s="167"/>
      <c r="DBD217" s="167"/>
      <c r="DBE217" s="167"/>
      <c r="DBF217" s="167"/>
      <c r="DBG217" s="167"/>
      <c r="DBH217" s="167"/>
      <c r="DBI217" s="167"/>
      <c r="DBJ217" s="167"/>
      <c r="DBK217" s="167"/>
      <c r="DBL217" s="167"/>
      <c r="DBM217" s="167"/>
      <c r="DBN217" s="167"/>
      <c r="DBO217" s="167"/>
      <c r="DBP217" s="167"/>
      <c r="DBQ217" s="167"/>
      <c r="DBR217" s="167"/>
      <c r="DBS217" s="167"/>
      <c r="DBT217" s="167"/>
      <c r="DBU217" s="167"/>
      <c r="DBV217" s="167"/>
      <c r="DBW217" s="167"/>
      <c r="DBX217" s="167"/>
      <c r="DBY217" s="167"/>
      <c r="DBZ217" s="167"/>
      <c r="DCA217" s="167"/>
      <c r="DCB217" s="167"/>
      <c r="DCC217" s="167"/>
      <c r="DCD217" s="167"/>
      <c r="DCE217" s="167"/>
      <c r="DCF217" s="167"/>
      <c r="DCG217" s="167"/>
      <c r="DCH217" s="167"/>
      <c r="DCI217" s="167"/>
      <c r="DCJ217" s="167"/>
      <c r="DCK217" s="167"/>
      <c r="DCL217" s="167"/>
      <c r="DCM217" s="167"/>
      <c r="DCN217" s="167"/>
      <c r="DCO217" s="167"/>
      <c r="DCP217" s="167"/>
      <c r="DCQ217" s="167"/>
      <c r="DCR217" s="167"/>
      <c r="DCS217" s="167"/>
      <c r="DCT217" s="167"/>
      <c r="DCU217" s="167"/>
      <c r="DCV217" s="167"/>
      <c r="DCW217" s="167"/>
      <c r="DCX217" s="167"/>
      <c r="DCY217" s="167"/>
      <c r="DCZ217" s="167"/>
      <c r="DDA217" s="167"/>
      <c r="DDB217" s="167"/>
      <c r="DDC217" s="167"/>
      <c r="DDD217" s="167"/>
      <c r="DDE217" s="167"/>
      <c r="DDF217" s="167"/>
      <c r="DDG217" s="167"/>
      <c r="DDH217" s="167"/>
      <c r="DDI217" s="167"/>
      <c r="DDJ217" s="167"/>
      <c r="DDK217" s="167"/>
      <c r="DDL217" s="167"/>
      <c r="DDM217" s="167"/>
      <c r="DDN217" s="167"/>
      <c r="DDO217" s="167"/>
      <c r="DDP217" s="167"/>
      <c r="DDQ217" s="167"/>
      <c r="DDR217" s="167"/>
      <c r="DDS217" s="167"/>
      <c r="DDT217" s="167"/>
      <c r="DDU217" s="167"/>
      <c r="DDV217" s="167"/>
      <c r="DDW217" s="167"/>
      <c r="DDX217" s="167"/>
      <c r="DDY217" s="167"/>
      <c r="DDZ217" s="167"/>
      <c r="DEA217" s="167"/>
      <c r="DEB217" s="167"/>
      <c r="DEC217" s="167"/>
      <c r="DED217" s="167"/>
      <c r="DEE217" s="167"/>
      <c r="DEF217" s="167"/>
      <c r="DEG217" s="167"/>
      <c r="DEH217" s="167"/>
      <c r="DEI217" s="167"/>
      <c r="DEJ217" s="167"/>
      <c r="DEK217" s="167"/>
      <c r="DEL217" s="167"/>
      <c r="DEM217" s="167"/>
      <c r="DEN217" s="167"/>
      <c r="DEO217" s="167"/>
      <c r="DEP217" s="167"/>
      <c r="DEQ217" s="167"/>
      <c r="DER217" s="167"/>
      <c r="DES217" s="167"/>
      <c r="DET217" s="167"/>
      <c r="DEU217" s="167"/>
      <c r="DEV217" s="167"/>
      <c r="DEW217" s="167"/>
      <c r="DEX217" s="167"/>
      <c r="DEY217" s="167"/>
      <c r="DEZ217" s="167"/>
      <c r="DFA217" s="167"/>
      <c r="DFB217" s="167"/>
      <c r="DFC217" s="167"/>
      <c r="DFD217" s="167"/>
      <c r="DFE217" s="167"/>
      <c r="DFF217" s="167"/>
      <c r="DFG217" s="167"/>
      <c r="DFH217" s="167"/>
      <c r="DFI217" s="167"/>
      <c r="DFJ217" s="167"/>
      <c r="DFK217" s="167"/>
      <c r="DFL217" s="167"/>
      <c r="DFM217" s="167"/>
      <c r="DFN217" s="167"/>
      <c r="DFO217" s="167"/>
      <c r="DFP217" s="167"/>
      <c r="DFQ217" s="167"/>
      <c r="DFR217" s="167"/>
      <c r="DFS217" s="167"/>
      <c r="DFT217" s="167"/>
      <c r="DFU217" s="167"/>
      <c r="DFV217" s="167"/>
      <c r="DFW217" s="167"/>
      <c r="DFX217" s="167"/>
      <c r="DFY217" s="167"/>
      <c r="DFZ217" s="167"/>
      <c r="DGA217" s="167"/>
      <c r="DGB217" s="167"/>
      <c r="DGC217" s="167"/>
      <c r="DGD217" s="167"/>
      <c r="DGE217" s="167"/>
      <c r="DGF217" s="167"/>
      <c r="DGG217" s="167"/>
      <c r="DGH217" s="167"/>
      <c r="DGI217" s="167"/>
      <c r="DGJ217" s="167"/>
      <c r="DGK217" s="167"/>
      <c r="DGL217" s="167"/>
      <c r="DGM217" s="167"/>
      <c r="DGN217" s="167"/>
      <c r="DGO217" s="167"/>
      <c r="DGP217" s="167"/>
      <c r="DGQ217" s="167"/>
      <c r="DGR217" s="167"/>
      <c r="DGS217" s="167"/>
      <c r="DGT217" s="167"/>
      <c r="DGU217" s="167"/>
      <c r="DGV217" s="167"/>
      <c r="DGW217" s="167"/>
      <c r="DGX217" s="167"/>
      <c r="DGY217" s="167"/>
      <c r="DGZ217" s="167"/>
      <c r="DHA217" s="167"/>
      <c r="DHB217" s="167"/>
      <c r="DHC217" s="167"/>
      <c r="DHD217" s="167"/>
      <c r="DHE217" s="167"/>
      <c r="DHF217" s="167"/>
      <c r="DHG217" s="167"/>
      <c r="DHH217" s="167"/>
      <c r="DHI217" s="167"/>
      <c r="DHJ217" s="167"/>
      <c r="DHK217" s="167"/>
      <c r="DHL217" s="167"/>
      <c r="DHM217" s="167"/>
      <c r="DHN217" s="167"/>
      <c r="DHO217" s="167"/>
      <c r="DHP217" s="167"/>
      <c r="DHQ217" s="167"/>
      <c r="DHR217" s="167"/>
      <c r="DHS217" s="167"/>
      <c r="DHT217" s="167"/>
      <c r="DHU217" s="167"/>
      <c r="DHV217" s="167"/>
      <c r="DHW217" s="167"/>
      <c r="DHX217" s="167"/>
      <c r="DHY217" s="167"/>
      <c r="DHZ217" s="167"/>
      <c r="DIA217" s="167"/>
      <c r="DIB217" s="167"/>
      <c r="DIC217" s="167"/>
      <c r="DID217" s="167"/>
      <c r="DIE217" s="167"/>
      <c r="DIF217" s="167"/>
      <c r="DIG217" s="167"/>
      <c r="DIH217" s="167"/>
      <c r="DII217" s="167"/>
      <c r="DIJ217" s="167"/>
      <c r="DIK217" s="167"/>
      <c r="DIL217" s="167"/>
      <c r="DIM217" s="167"/>
      <c r="DIN217" s="167"/>
      <c r="DIO217" s="167"/>
      <c r="DIP217" s="167"/>
      <c r="DIQ217" s="167"/>
      <c r="DIR217" s="167"/>
      <c r="DIS217" s="167"/>
      <c r="DIT217" s="167"/>
      <c r="DIU217" s="167"/>
      <c r="DIV217" s="167"/>
      <c r="DIW217" s="167"/>
      <c r="DIX217" s="167"/>
      <c r="DIY217" s="167"/>
      <c r="DIZ217" s="167"/>
      <c r="DJA217" s="167"/>
      <c r="DJB217" s="167"/>
      <c r="DJC217" s="167"/>
      <c r="DJD217" s="167"/>
      <c r="DJE217" s="167"/>
      <c r="DJF217" s="167"/>
      <c r="DJG217" s="167"/>
      <c r="DJH217" s="167"/>
      <c r="DJI217" s="167"/>
      <c r="DJJ217" s="167"/>
      <c r="DJK217" s="167"/>
      <c r="DJL217" s="167"/>
      <c r="DJM217" s="167"/>
      <c r="DJN217" s="167"/>
      <c r="DJO217" s="167"/>
      <c r="DJP217" s="167"/>
      <c r="DJQ217" s="167"/>
      <c r="DJR217" s="167"/>
      <c r="DJS217" s="167"/>
      <c r="DJT217" s="167"/>
      <c r="DJU217" s="167"/>
      <c r="DJV217" s="167"/>
      <c r="DJW217" s="167"/>
      <c r="DJX217" s="167"/>
      <c r="DJY217" s="167"/>
      <c r="DJZ217" s="167"/>
      <c r="DKA217" s="167"/>
      <c r="DKB217" s="167"/>
      <c r="DKC217" s="167"/>
      <c r="DKD217" s="167"/>
      <c r="DKE217" s="167"/>
      <c r="DKF217" s="167"/>
      <c r="DKG217" s="167"/>
      <c r="DKH217" s="167"/>
      <c r="DKI217" s="167"/>
      <c r="DKJ217" s="167"/>
      <c r="DKK217" s="167"/>
      <c r="DKL217" s="167"/>
      <c r="DKM217" s="167"/>
      <c r="DKN217" s="167"/>
      <c r="DKO217" s="167"/>
      <c r="DKP217" s="167"/>
      <c r="DKQ217" s="167"/>
      <c r="DKR217" s="167"/>
      <c r="DKS217" s="167"/>
      <c r="DKT217" s="167"/>
      <c r="DKU217" s="167"/>
      <c r="DKV217" s="167"/>
      <c r="DKW217" s="167"/>
      <c r="DKX217" s="167"/>
      <c r="DKY217" s="167"/>
      <c r="DKZ217" s="167"/>
      <c r="DLA217" s="167"/>
      <c r="DLB217" s="167"/>
      <c r="DLC217" s="167"/>
      <c r="DLD217" s="167"/>
      <c r="DLE217" s="167"/>
      <c r="DLF217" s="167"/>
      <c r="DLG217" s="167"/>
      <c r="DLH217" s="167"/>
      <c r="DLI217" s="167"/>
      <c r="DLJ217" s="167"/>
      <c r="DLK217" s="167"/>
      <c r="DLL217" s="167"/>
      <c r="DLM217" s="167"/>
      <c r="DLN217" s="167"/>
      <c r="DLO217" s="167"/>
      <c r="DLP217" s="167"/>
      <c r="DLQ217" s="167"/>
      <c r="DLR217" s="167"/>
      <c r="DLS217" s="167"/>
      <c r="DLT217" s="167"/>
      <c r="DLU217" s="167"/>
      <c r="DLV217" s="167"/>
      <c r="DLW217" s="167"/>
      <c r="DLX217" s="167"/>
      <c r="DLY217" s="167"/>
      <c r="DLZ217" s="167"/>
      <c r="DMA217" s="167"/>
      <c r="DMB217" s="167"/>
      <c r="DMC217" s="167"/>
      <c r="DMD217" s="167"/>
      <c r="DME217" s="167"/>
      <c r="DMF217" s="167"/>
      <c r="DMG217" s="167"/>
      <c r="DMH217" s="167"/>
      <c r="DMI217" s="167"/>
      <c r="DMJ217" s="167"/>
      <c r="DMK217" s="167"/>
      <c r="DML217" s="167"/>
      <c r="DMM217" s="167"/>
      <c r="DMN217" s="167"/>
      <c r="DMO217" s="167"/>
      <c r="DMP217" s="167"/>
      <c r="DMQ217" s="167"/>
      <c r="DMR217" s="167"/>
      <c r="DMS217" s="167"/>
      <c r="DMT217" s="167"/>
      <c r="DMU217" s="167"/>
      <c r="DMV217" s="167"/>
      <c r="DMW217" s="167"/>
      <c r="DMX217" s="167"/>
      <c r="DMY217" s="167"/>
      <c r="DMZ217" s="167"/>
      <c r="DNA217" s="167"/>
      <c r="DNB217" s="167"/>
      <c r="DNC217" s="167"/>
      <c r="DND217" s="167"/>
      <c r="DNE217" s="167"/>
      <c r="DNF217" s="167"/>
      <c r="DNG217" s="167"/>
      <c r="DNH217" s="167"/>
      <c r="DNI217" s="167"/>
      <c r="DNJ217" s="167"/>
      <c r="DNK217" s="167"/>
      <c r="DNL217" s="167"/>
      <c r="DNM217" s="167"/>
      <c r="DNN217" s="167"/>
      <c r="DNO217" s="167"/>
      <c r="DNP217" s="167"/>
      <c r="DNQ217" s="167"/>
      <c r="DNR217" s="167"/>
      <c r="DNS217" s="167"/>
      <c r="DNT217" s="167"/>
      <c r="DNU217" s="167"/>
      <c r="DNV217" s="167"/>
      <c r="DNW217" s="167"/>
      <c r="DNX217" s="167"/>
      <c r="DNY217" s="167"/>
      <c r="DNZ217" s="167"/>
      <c r="DOA217" s="167"/>
      <c r="DOB217" s="167"/>
      <c r="DOC217" s="167"/>
      <c r="DOD217" s="167"/>
      <c r="DOE217" s="167"/>
      <c r="DOF217" s="167"/>
      <c r="DOG217" s="167"/>
      <c r="DOH217" s="167"/>
      <c r="DOI217" s="167"/>
      <c r="DOJ217" s="167"/>
      <c r="DOK217" s="167"/>
      <c r="DOL217" s="167"/>
      <c r="DOM217" s="167"/>
      <c r="DON217" s="167"/>
      <c r="DOO217" s="167"/>
      <c r="DOP217" s="167"/>
      <c r="DOQ217" s="167"/>
      <c r="DOR217" s="167"/>
      <c r="DOS217" s="167"/>
      <c r="DOT217" s="167"/>
      <c r="DOU217" s="167"/>
      <c r="DOV217" s="167"/>
      <c r="DOW217" s="167"/>
      <c r="DOX217" s="167"/>
      <c r="DOY217" s="167"/>
      <c r="DOZ217" s="167"/>
      <c r="DPA217" s="167"/>
      <c r="DPB217" s="167"/>
      <c r="DPC217" s="167"/>
      <c r="DPD217" s="167"/>
      <c r="DPE217" s="167"/>
      <c r="DPF217" s="167"/>
      <c r="DPG217" s="167"/>
      <c r="DPH217" s="167"/>
      <c r="DPI217" s="167"/>
      <c r="DPJ217" s="167"/>
      <c r="DPK217" s="167"/>
      <c r="DPL217" s="167"/>
      <c r="DPM217" s="167"/>
      <c r="DPN217" s="167"/>
      <c r="DPO217" s="167"/>
      <c r="DPP217" s="167"/>
      <c r="DPQ217" s="167"/>
      <c r="DPR217" s="167"/>
      <c r="DPS217" s="167"/>
      <c r="DPT217" s="167"/>
      <c r="DPU217" s="167"/>
      <c r="DPV217" s="167"/>
      <c r="DPW217" s="167"/>
      <c r="DPX217" s="167"/>
      <c r="DPY217" s="167"/>
      <c r="DPZ217" s="167"/>
      <c r="DQA217" s="167"/>
      <c r="DQB217" s="167"/>
      <c r="DQC217" s="167"/>
      <c r="DQD217" s="167"/>
      <c r="DQE217" s="167"/>
      <c r="DQF217" s="167"/>
      <c r="DQG217" s="167"/>
      <c r="DQH217" s="167"/>
      <c r="DQI217" s="167"/>
      <c r="DQJ217" s="167"/>
      <c r="DQK217" s="167"/>
      <c r="DQL217" s="167"/>
      <c r="DQM217" s="167"/>
      <c r="DQN217" s="167"/>
      <c r="DQO217" s="167"/>
      <c r="DQP217" s="167"/>
      <c r="DQQ217" s="167"/>
      <c r="DQR217" s="167"/>
      <c r="DQS217" s="167"/>
      <c r="DQT217" s="167"/>
      <c r="DQU217" s="167"/>
      <c r="DQV217" s="167"/>
      <c r="DQW217" s="167"/>
      <c r="DQX217" s="167"/>
      <c r="DQY217" s="167"/>
      <c r="DQZ217" s="167"/>
      <c r="DRA217" s="167"/>
      <c r="DRB217" s="167"/>
      <c r="DRC217" s="167"/>
      <c r="DRD217" s="167"/>
      <c r="DRE217" s="167"/>
      <c r="DRF217" s="167"/>
      <c r="DRG217" s="167"/>
      <c r="DRH217" s="167"/>
      <c r="DRI217" s="167"/>
      <c r="DRJ217" s="167"/>
      <c r="DRK217" s="167"/>
      <c r="DRL217" s="167"/>
      <c r="DRM217" s="167"/>
      <c r="DRN217" s="167"/>
      <c r="DRO217" s="167"/>
      <c r="DRP217" s="167"/>
      <c r="DRQ217" s="167"/>
      <c r="DRR217" s="167"/>
      <c r="DRS217" s="167"/>
      <c r="DRT217" s="167"/>
      <c r="DRU217" s="167"/>
      <c r="DRV217" s="167"/>
      <c r="DRW217" s="167"/>
      <c r="DRX217" s="167"/>
      <c r="DRY217" s="167"/>
      <c r="DRZ217" s="167"/>
      <c r="DSA217" s="167"/>
      <c r="DSB217" s="167"/>
      <c r="DSC217" s="167"/>
      <c r="DSD217" s="167"/>
      <c r="DSE217" s="167"/>
      <c r="DSF217" s="167"/>
      <c r="DSG217" s="167"/>
      <c r="DSH217" s="167"/>
      <c r="DSI217" s="167"/>
      <c r="DSJ217" s="167"/>
      <c r="DSK217" s="167"/>
      <c r="DSL217" s="167"/>
      <c r="DSM217" s="167"/>
      <c r="DSN217" s="167"/>
      <c r="DSO217" s="167"/>
      <c r="DSP217" s="167"/>
      <c r="DSQ217" s="167"/>
      <c r="DSR217" s="167"/>
      <c r="DSS217" s="167"/>
      <c r="DST217" s="167"/>
      <c r="DSU217" s="167"/>
      <c r="DSV217" s="167"/>
      <c r="DSW217" s="167"/>
      <c r="DSX217" s="167"/>
      <c r="DSY217" s="167"/>
      <c r="DSZ217" s="167"/>
      <c r="DTA217" s="167"/>
      <c r="DTB217" s="167"/>
      <c r="DTC217" s="167"/>
      <c r="DTD217" s="167"/>
      <c r="DTE217" s="167"/>
      <c r="DTF217" s="167"/>
      <c r="DTG217" s="167"/>
      <c r="DTH217" s="167"/>
      <c r="DTI217" s="167"/>
      <c r="DTJ217" s="167"/>
      <c r="DTK217" s="167"/>
      <c r="DTL217" s="167"/>
      <c r="DTM217" s="167"/>
      <c r="DTN217" s="167"/>
      <c r="DTO217" s="167"/>
      <c r="DTP217" s="167"/>
      <c r="DTQ217" s="167"/>
      <c r="DTR217" s="167"/>
      <c r="DTS217" s="167"/>
      <c r="DTT217" s="167"/>
      <c r="DTU217" s="167"/>
      <c r="DTV217" s="167"/>
      <c r="DTW217" s="167"/>
      <c r="DTX217" s="167"/>
      <c r="DTY217" s="167"/>
      <c r="DTZ217" s="167"/>
      <c r="DUA217" s="167"/>
      <c r="DUB217" s="167"/>
      <c r="DUC217" s="167"/>
      <c r="DUD217" s="167"/>
      <c r="DUE217" s="167"/>
      <c r="DUF217" s="167"/>
      <c r="DUG217" s="167"/>
      <c r="DUH217" s="167"/>
      <c r="DUI217" s="167"/>
      <c r="DUJ217" s="167"/>
      <c r="DUK217" s="167"/>
      <c r="DUL217" s="167"/>
      <c r="DUM217" s="167"/>
      <c r="DUN217" s="167"/>
      <c r="DUO217" s="167"/>
      <c r="DUP217" s="167"/>
      <c r="DUQ217" s="167"/>
      <c r="DUR217" s="167"/>
      <c r="DUS217" s="167"/>
      <c r="DUT217" s="167"/>
      <c r="DUU217" s="167"/>
      <c r="DUV217" s="167"/>
      <c r="DUW217" s="167"/>
      <c r="DUX217" s="167"/>
      <c r="DUY217" s="167"/>
      <c r="DUZ217" s="167"/>
      <c r="DVA217" s="167"/>
      <c r="DVB217" s="167"/>
      <c r="DVC217" s="167"/>
      <c r="DVD217" s="167"/>
      <c r="DVE217" s="167"/>
      <c r="DVF217" s="167"/>
      <c r="DVG217" s="167"/>
      <c r="DVH217" s="167"/>
      <c r="DVI217" s="167"/>
      <c r="DVJ217" s="167"/>
      <c r="DVK217" s="167"/>
      <c r="DVL217" s="167"/>
      <c r="DVM217" s="167"/>
      <c r="DVN217" s="167"/>
      <c r="DVO217" s="167"/>
      <c r="DVP217" s="167"/>
      <c r="DVQ217" s="167"/>
      <c r="DVR217" s="167"/>
      <c r="DVS217" s="167"/>
      <c r="DVT217" s="167"/>
      <c r="DVU217" s="167"/>
      <c r="DVV217" s="167"/>
      <c r="DVW217" s="167"/>
      <c r="DVX217" s="167"/>
      <c r="DVY217" s="167"/>
      <c r="DVZ217" s="167"/>
      <c r="DWA217" s="167"/>
      <c r="DWB217" s="167"/>
      <c r="DWC217" s="167"/>
      <c r="DWD217" s="167"/>
      <c r="DWE217" s="167"/>
      <c r="DWF217" s="167"/>
      <c r="DWG217" s="167"/>
      <c r="DWH217" s="167"/>
      <c r="DWI217" s="167"/>
      <c r="DWJ217" s="167"/>
      <c r="DWK217" s="167"/>
      <c r="DWL217" s="167"/>
      <c r="DWM217" s="167"/>
      <c r="DWN217" s="167"/>
      <c r="DWO217" s="167"/>
      <c r="DWP217" s="167"/>
      <c r="DWQ217" s="167"/>
      <c r="DWR217" s="167"/>
      <c r="DWS217" s="167"/>
      <c r="DWT217" s="167"/>
      <c r="DWU217" s="167"/>
      <c r="DWV217" s="167"/>
      <c r="DWW217" s="167"/>
      <c r="DWX217" s="167"/>
      <c r="DWY217" s="167"/>
      <c r="DWZ217" s="167"/>
      <c r="DXA217" s="167"/>
      <c r="DXB217" s="167"/>
      <c r="DXC217" s="167"/>
      <c r="DXD217" s="167"/>
      <c r="DXE217" s="167"/>
      <c r="DXF217" s="167"/>
      <c r="DXG217" s="167"/>
      <c r="DXH217" s="167"/>
      <c r="DXI217" s="167"/>
      <c r="DXJ217" s="167"/>
      <c r="DXK217" s="167"/>
      <c r="DXL217" s="167"/>
      <c r="DXM217" s="167"/>
      <c r="DXN217" s="167"/>
      <c r="DXO217" s="167"/>
      <c r="DXP217" s="167"/>
      <c r="DXQ217" s="167"/>
      <c r="DXR217" s="167"/>
      <c r="DXS217" s="167"/>
      <c r="DXT217" s="167"/>
      <c r="DXU217" s="167"/>
      <c r="DXV217" s="167"/>
      <c r="DXW217" s="167"/>
      <c r="DXX217" s="167"/>
      <c r="DXY217" s="167"/>
      <c r="DXZ217" s="167"/>
      <c r="DYA217" s="167"/>
      <c r="DYB217" s="167"/>
      <c r="DYC217" s="167"/>
      <c r="DYD217" s="167"/>
      <c r="DYE217" s="167"/>
      <c r="DYF217" s="167"/>
      <c r="DYG217" s="167"/>
      <c r="DYH217" s="167"/>
      <c r="DYI217" s="167"/>
      <c r="DYJ217" s="167"/>
      <c r="DYK217" s="167"/>
      <c r="DYL217" s="167"/>
      <c r="DYM217" s="167"/>
      <c r="DYN217" s="167"/>
      <c r="DYO217" s="167"/>
      <c r="DYP217" s="167"/>
      <c r="DYQ217" s="167"/>
      <c r="DYR217" s="167"/>
      <c r="DYS217" s="167"/>
      <c r="DYT217" s="167"/>
      <c r="DYU217" s="167"/>
      <c r="DYV217" s="167"/>
      <c r="DYW217" s="167"/>
      <c r="DYX217" s="167"/>
      <c r="DYY217" s="167"/>
      <c r="DYZ217" s="167"/>
      <c r="DZA217" s="167"/>
      <c r="DZB217" s="167"/>
      <c r="DZC217" s="167"/>
      <c r="DZD217" s="167"/>
      <c r="DZE217" s="167"/>
      <c r="DZF217" s="167"/>
      <c r="DZG217" s="167"/>
      <c r="DZH217" s="167"/>
      <c r="DZI217" s="167"/>
      <c r="DZJ217" s="167"/>
      <c r="DZK217" s="167"/>
      <c r="DZL217" s="167"/>
      <c r="DZM217" s="167"/>
      <c r="DZN217" s="167"/>
      <c r="DZO217" s="167"/>
      <c r="DZP217" s="167"/>
      <c r="DZQ217" s="167"/>
      <c r="DZR217" s="167"/>
      <c r="DZS217" s="167"/>
      <c r="DZT217" s="167"/>
      <c r="DZU217" s="167"/>
      <c r="DZV217" s="167"/>
      <c r="DZW217" s="167"/>
      <c r="DZX217" s="167"/>
      <c r="DZY217" s="167"/>
      <c r="DZZ217" s="167"/>
      <c r="EAA217" s="167"/>
      <c r="EAB217" s="167"/>
      <c r="EAC217" s="167"/>
      <c r="EAD217" s="167"/>
      <c r="EAE217" s="167"/>
      <c r="EAF217" s="167"/>
      <c r="EAG217" s="167"/>
      <c r="EAH217" s="167"/>
      <c r="EAI217" s="167"/>
      <c r="EAJ217" s="167"/>
      <c r="EAK217" s="167"/>
      <c r="EAL217" s="167"/>
      <c r="EAM217" s="167"/>
      <c r="EAN217" s="167"/>
      <c r="EAO217" s="167"/>
      <c r="EAP217" s="167"/>
      <c r="EAQ217" s="167"/>
      <c r="EAR217" s="167"/>
      <c r="EAS217" s="167"/>
      <c r="EAT217" s="167"/>
      <c r="EAU217" s="167"/>
      <c r="EAV217" s="167"/>
      <c r="EAW217" s="167"/>
      <c r="EAX217" s="167"/>
      <c r="EAY217" s="167"/>
      <c r="EAZ217" s="167"/>
      <c r="EBA217" s="167"/>
      <c r="EBB217" s="167"/>
      <c r="EBC217" s="167"/>
      <c r="EBD217" s="167"/>
      <c r="EBE217" s="167"/>
      <c r="EBF217" s="167"/>
      <c r="EBG217" s="167"/>
      <c r="EBH217" s="167"/>
      <c r="EBI217" s="167"/>
      <c r="EBJ217" s="167"/>
      <c r="EBK217" s="167"/>
      <c r="EBL217" s="167"/>
      <c r="EBM217" s="167"/>
      <c r="EBN217" s="167"/>
      <c r="EBO217" s="167"/>
      <c r="EBP217" s="167"/>
      <c r="EBQ217" s="167"/>
      <c r="EBR217" s="167"/>
      <c r="EBS217" s="167"/>
      <c r="EBT217" s="167"/>
      <c r="EBU217" s="167"/>
      <c r="EBV217" s="167"/>
      <c r="EBW217" s="167"/>
      <c r="EBX217" s="167"/>
      <c r="EBY217" s="167"/>
      <c r="EBZ217" s="167"/>
      <c r="ECA217" s="167"/>
      <c r="ECB217" s="167"/>
      <c r="ECC217" s="167"/>
      <c r="ECD217" s="167"/>
      <c r="ECE217" s="167"/>
      <c r="ECF217" s="167"/>
      <c r="ECG217" s="167"/>
      <c r="ECH217" s="167"/>
      <c r="ECI217" s="167"/>
      <c r="ECJ217" s="167"/>
      <c r="ECK217" s="167"/>
      <c r="ECL217" s="167"/>
      <c r="ECM217" s="167"/>
      <c r="ECN217" s="167"/>
      <c r="ECO217" s="167"/>
      <c r="ECP217" s="167"/>
      <c r="ECQ217" s="167"/>
      <c r="ECR217" s="167"/>
      <c r="ECS217" s="167"/>
      <c r="ECT217" s="167"/>
      <c r="ECU217" s="167"/>
      <c r="ECV217" s="167"/>
      <c r="ECW217" s="167"/>
      <c r="ECX217" s="167"/>
      <c r="ECY217" s="167"/>
      <c r="ECZ217" s="167"/>
      <c r="EDA217" s="167"/>
      <c r="EDB217" s="167"/>
      <c r="EDC217" s="167"/>
      <c r="EDD217" s="167"/>
      <c r="EDE217" s="167"/>
      <c r="EDF217" s="167"/>
      <c r="EDG217" s="167"/>
      <c r="EDH217" s="167"/>
      <c r="EDI217" s="167"/>
      <c r="EDJ217" s="167"/>
      <c r="EDK217" s="167"/>
      <c r="EDL217" s="167"/>
      <c r="EDM217" s="167"/>
      <c r="EDN217" s="167"/>
      <c r="EDO217" s="167"/>
      <c r="EDP217" s="167"/>
      <c r="EDQ217" s="167"/>
      <c r="EDR217" s="167"/>
      <c r="EDS217" s="167"/>
      <c r="EDT217" s="167"/>
      <c r="EDU217" s="167"/>
      <c r="EDV217" s="167"/>
      <c r="EDW217" s="167"/>
      <c r="EDX217" s="167"/>
      <c r="EDY217" s="167"/>
      <c r="EDZ217" s="167"/>
      <c r="EEA217" s="167"/>
      <c r="EEB217" s="167"/>
      <c r="EEC217" s="167"/>
      <c r="EED217" s="167"/>
      <c r="EEE217" s="167"/>
      <c r="EEF217" s="167"/>
      <c r="EEG217" s="167"/>
      <c r="EEH217" s="167"/>
      <c r="EEI217" s="167"/>
      <c r="EEJ217" s="167"/>
      <c r="EEK217" s="167"/>
      <c r="EEL217" s="167"/>
      <c r="EEM217" s="167"/>
      <c r="EEN217" s="167"/>
      <c r="EEO217" s="167"/>
      <c r="EEP217" s="167"/>
      <c r="EEQ217" s="167"/>
      <c r="EER217" s="167"/>
      <c r="EES217" s="167"/>
      <c r="EET217" s="167"/>
      <c r="EEU217" s="167"/>
      <c r="EEV217" s="167"/>
      <c r="EEW217" s="167"/>
      <c r="EEX217" s="167"/>
      <c r="EEY217" s="167"/>
      <c r="EEZ217" s="167"/>
      <c r="EFA217" s="167"/>
      <c r="EFB217" s="167"/>
      <c r="EFC217" s="167"/>
      <c r="EFD217" s="167"/>
      <c r="EFE217" s="167"/>
      <c r="EFF217" s="167"/>
      <c r="EFG217" s="167"/>
      <c r="EFH217" s="167"/>
      <c r="EFI217" s="167"/>
      <c r="EFJ217" s="167"/>
      <c r="EFK217" s="167"/>
      <c r="EFL217" s="167"/>
      <c r="EFM217" s="167"/>
      <c r="EFN217" s="167"/>
      <c r="EFO217" s="167"/>
      <c r="EFP217" s="167"/>
      <c r="EFQ217" s="167"/>
      <c r="EFR217" s="167"/>
      <c r="EFS217" s="167"/>
      <c r="EFT217" s="167"/>
      <c r="EFU217" s="167"/>
      <c r="EFV217" s="167"/>
      <c r="EFW217" s="167"/>
      <c r="EFX217" s="167"/>
      <c r="EFY217" s="167"/>
      <c r="EFZ217" s="167"/>
      <c r="EGA217" s="167"/>
      <c r="EGB217" s="167"/>
      <c r="EGC217" s="167"/>
      <c r="EGD217" s="167"/>
      <c r="EGE217" s="167"/>
      <c r="EGF217" s="167"/>
      <c r="EGG217" s="167"/>
      <c r="EGH217" s="167"/>
      <c r="EGI217" s="167"/>
      <c r="EGJ217" s="167"/>
      <c r="EGK217" s="167"/>
      <c r="EGL217" s="167"/>
      <c r="EGM217" s="167"/>
      <c r="EGN217" s="167"/>
      <c r="EGO217" s="167"/>
      <c r="EGP217" s="167"/>
      <c r="EGQ217" s="167"/>
      <c r="EGR217" s="167"/>
      <c r="EGS217" s="167"/>
      <c r="EGT217" s="167"/>
      <c r="EGU217" s="167"/>
      <c r="EGV217" s="167"/>
      <c r="EGW217" s="167"/>
      <c r="EGX217" s="167"/>
      <c r="EGY217" s="167"/>
      <c r="EGZ217" s="167"/>
      <c r="EHA217" s="167"/>
      <c r="EHB217" s="167"/>
      <c r="EHC217" s="167"/>
      <c r="EHD217" s="167"/>
      <c r="EHE217" s="167"/>
      <c r="EHF217" s="167"/>
      <c r="EHG217" s="167"/>
      <c r="EHH217" s="167"/>
      <c r="EHI217" s="167"/>
      <c r="EHJ217" s="167"/>
      <c r="EHK217" s="167"/>
      <c r="EHL217" s="167"/>
      <c r="EHM217" s="167"/>
      <c r="EHN217" s="167"/>
      <c r="EHO217" s="167"/>
      <c r="EHP217" s="167"/>
      <c r="EHQ217" s="167"/>
      <c r="EHR217" s="167"/>
      <c r="EHS217" s="167"/>
      <c r="EHT217" s="167"/>
      <c r="EHU217" s="167"/>
      <c r="EHV217" s="167"/>
      <c r="EHW217" s="167"/>
      <c r="EHX217" s="167"/>
      <c r="EHY217" s="167"/>
      <c r="EHZ217" s="167"/>
      <c r="EIA217" s="167"/>
      <c r="EIB217" s="167"/>
      <c r="EIC217" s="167"/>
      <c r="EID217" s="167"/>
      <c r="EIE217" s="167"/>
      <c r="EIF217" s="167"/>
      <c r="EIG217" s="167"/>
      <c r="EIH217" s="167"/>
      <c r="EII217" s="167"/>
      <c r="EIJ217" s="167"/>
      <c r="EIK217" s="167"/>
      <c r="EIL217" s="167"/>
      <c r="EIM217" s="167"/>
      <c r="EIN217" s="167"/>
      <c r="EIO217" s="167"/>
      <c r="EIP217" s="167"/>
      <c r="EIQ217" s="167"/>
      <c r="EIR217" s="167"/>
      <c r="EIS217" s="167"/>
      <c r="EIT217" s="167"/>
      <c r="EIU217" s="167"/>
      <c r="EIV217" s="167"/>
      <c r="EIW217" s="167"/>
      <c r="EIX217" s="167"/>
      <c r="EIY217" s="167"/>
      <c r="EIZ217" s="167"/>
      <c r="EJA217" s="167"/>
      <c r="EJB217" s="167"/>
      <c r="EJC217" s="167"/>
      <c r="EJD217" s="167"/>
      <c r="EJE217" s="167"/>
      <c r="EJF217" s="167"/>
      <c r="EJG217" s="167"/>
      <c r="EJH217" s="167"/>
      <c r="EJI217" s="167"/>
      <c r="EJJ217" s="167"/>
      <c r="EJK217" s="167"/>
      <c r="EJL217" s="167"/>
      <c r="EJM217" s="167"/>
      <c r="EJN217" s="167"/>
      <c r="EJO217" s="167"/>
      <c r="EJP217" s="167"/>
      <c r="EJQ217" s="167"/>
      <c r="EJR217" s="167"/>
      <c r="EJS217" s="167"/>
      <c r="EJT217" s="167"/>
      <c r="EJU217" s="167"/>
      <c r="EJV217" s="167"/>
      <c r="EJW217" s="167"/>
      <c r="EJX217" s="167"/>
      <c r="EJY217" s="167"/>
      <c r="EJZ217" s="167"/>
      <c r="EKA217" s="167"/>
      <c r="EKB217" s="167"/>
      <c r="EKC217" s="167"/>
      <c r="EKD217" s="167"/>
      <c r="EKE217" s="167"/>
      <c r="EKF217" s="167"/>
      <c r="EKG217" s="167"/>
      <c r="EKH217" s="167"/>
      <c r="EKI217" s="167"/>
      <c r="EKJ217" s="167"/>
      <c r="EKK217" s="167"/>
      <c r="EKL217" s="167"/>
      <c r="EKM217" s="167"/>
      <c r="EKN217" s="167"/>
      <c r="EKO217" s="167"/>
      <c r="EKP217" s="167"/>
      <c r="EKQ217" s="167"/>
      <c r="EKR217" s="167"/>
      <c r="EKS217" s="167"/>
      <c r="EKT217" s="167"/>
      <c r="EKU217" s="167"/>
      <c r="EKV217" s="167"/>
      <c r="EKW217" s="167"/>
      <c r="EKX217" s="167"/>
      <c r="EKY217" s="167"/>
      <c r="EKZ217" s="167"/>
      <c r="ELA217" s="167"/>
      <c r="ELB217" s="167"/>
      <c r="ELC217" s="167"/>
      <c r="ELD217" s="167"/>
      <c r="ELE217" s="167"/>
      <c r="ELF217" s="167"/>
      <c r="ELG217" s="167"/>
      <c r="ELH217" s="167"/>
      <c r="ELI217" s="167"/>
      <c r="ELJ217" s="167"/>
      <c r="ELK217" s="167"/>
      <c r="ELL217" s="167"/>
      <c r="ELM217" s="167"/>
      <c r="ELN217" s="167"/>
      <c r="ELO217" s="167"/>
      <c r="ELP217" s="167"/>
      <c r="ELQ217" s="167"/>
      <c r="ELR217" s="167"/>
      <c r="ELS217" s="167"/>
      <c r="ELT217" s="167"/>
      <c r="ELU217" s="167"/>
      <c r="ELV217" s="167"/>
      <c r="ELW217" s="167"/>
      <c r="ELX217" s="167"/>
      <c r="ELY217" s="167"/>
      <c r="ELZ217" s="167"/>
      <c r="EMA217" s="167"/>
      <c r="EMB217" s="167"/>
      <c r="EMC217" s="167"/>
      <c r="EMD217" s="167"/>
      <c r="EME217" s="167"/>
      <c r="EMF217" s="167"/>
      <c r="EMG217" s="167"/>
      <c r="EMH217" s="167"/>
      <c r="EMI217" s="167"/>
      <c r="EMJ217" s="167"/>
      <c r="EMK217" s="167"/>
      <c r="EML217" s="167"/>
      <c r="EMM217" s="167"/>
      <c r="EMN217" s="167"/>
      <c r="EMO217" s="167"/>
      <c r="EMP217" s="167"/>
      <c r="EMQ217" s="167"/>
      <c r="EMR217" s="167"/>
      <c r="EMS217" s="167"/>
      <c r="EMT217" s="167"/>
      <c r="EMU217" s="167"/>
      <c r="EMV217" s="167"/>
      <c r="EMW217" s="167"/>
      <c r="EMX217" s="167"/>
      <c r="EMY217" s="167"/>
      <c r="EMZ217" s="167"/>
      <c r="ENA217" s="167"/>
      <c r="ENB217" s="167"/>
      <c r="ENC217" s="167"/>
      <c r="END217" s="167"/>
      <c r="ENE217" s="167"/>
      <c r="ENF217" s="167"/>
      <c r="ENG217" s="167"/>
      <c r="ENH217" s="167"/>
      <c r="ENI217" s="167"/>
      <c r="ENJ217" s="167"/>
      <c r="ENK217" s="167"/>
      <c r="ENL217" s="167"/>
      <c r="ENM217" s="167"/>
      <c r="ENN217" s="167"/>
      <c r="ENO217" s="167"/>
      <c r="ENP217" s="167"/>
      <c r="ENQ217" s="167"/>
      <c r="ENR217" s="167"/>
      <c r="ENS217" s="167"/>
      <c r="ENT217" s="167"/>
      <c r="ENU217" s="167"/>
      <c r="ENV217" s="167"/>
      <c r="ENW217" s="167"/>
      <c r="ENX217" s="167"/>
      <c r="ENY217" s="167"/>
      <c r="ENZ217" s="167"/>
      <c r="EOA217" s="167"/>
      <c r="EOB217" s="167"/>
      <c r="EOC217" s="167"/>
      <c r="EOD217" s="167"/>
      <c r="EOE217" s="167"/>
      <c r="EOF217" s="167"/>
      <c r="EOG217" s="167"/>
      <c r="EOH217" s="167"/>
      <c r="EOI217" s="167"/>
      <c r="EOJ217" s="167"/>
      <c r="EOK217" s="167"/>
      <c r="EOL217" s="167"/>
      <c r="EOM217" s="167"/>
      <c r="EON217" s="167"/>
      <c r="EOO217" s="167"/>
      <c r="EOP217" s="167"/>
      <c r="EOQ217" s="167"/>
      <c r="EOR217" s="167"/>
      <c r="EOS217" s="167"/>
      <c r="EOT217" s="167"/>
      <c r="EOU217" s="167"/>
      <c r="EOV217" s="167"/>
      <c r="EOW217" s="167"/>
      <c r="EOX217" s="167"/>
      <c r="EOY217" s="167"/>
      <c r="EOZ217" s="167"/>
      <c r="EPA217" s="167"/>
      <c r="EPB217" s="167"/>
      <c r="EPC217" s="167"/>
      <c r="EPD217" s="167"/>
      <c r="EPE217" s="167"/>
      <c r="EPF217" s="167"/>
      <c r="EPG217" s="167"/>
      <c r="EPH217" s="167"/>
      <c r="EPI217" s="167"/>
      <c r="EPJ217" s="167"/>
      <c r="EPK217" s="167"/>
      <c r="EPL217" s="167"/>
      <c r="EPM217" s="167"/>
      <c r="EPN217" s="167"/>
      <c r="EPO217" s="167"/>
      <c r="EPP217" s="167"/>
      <c r="EPQ217" s="167"/>
      <c r="EPR217" s="167"/>
      <c r="EPS217" s="167"/>
      <c r="EPT217" s="167"/>
      <c r="EPU217" s="167"/>
      <c r="EPV217" s="167"/>
      <c r="EPW217" s="167"/>
      <c r="EPX217" s="167"/>
      <c r="EPY217" s="167"/>
      <c r="EPZ217" s="167"/>
      <c r="EQA217" s="167"/>
      <c r="EQB217" s="167"/>
      <c r="EQC217" s="167"/>
      <c r="EQD217" s="167"/>
      <c r="EQE217" s="167"/>
      <c r="EQF217" s="167"/>
      <c r="EQG217" s="167"/>
      <c r="EQH217" s="167"/>
      <c r="EQI217" s="167"/>
      <c r="EQJ217" s="167"/>
      <c r="EQK217" s="167"/>
      <c r="EQL217" s="167"/>
      <c r="EQM217" s="167"/>
      <c r="EQN217" s="167"/>
      <c r="EQO217" s="167"/>
      <c r="EQP217" s="167"/>
      <c r="EQQ217" s="167"/>
      <c r="EQR217" s="167"/>
      <c r="EQS217" s="167"/>
      <c r="EQT217" s="167"/>
      <c r="EQU217" s="167"/>
      <c r="EQV217" s="167"/>
      <c r="EQW217" s="167"/>
      <c r="EQX217" s="167"/>
      <c r="EQY217" s="167"/>
      <c r="EQZ217" s="167"/>
      <c r="ERA217" s="167"/>
      <c r="ERB217" s="167"/>
      <c r="ERC217" s="167"/>
      <c r="ERD217" s="167"/>
      <c r="ERE217" s="167"/>
      <c r="ERF217" s="167"/>
      <c r="ERG217" s="167"/>
      <c r="ERH217" s="167"/>
      <c r="ERI217" s="167"/>
      <c r="ERJ217" s="167"/>
      <c r="ERK217" s="167"/>
      <c r="ERL217" s="167"/>
      <c r="ERM217" s="167"/>
      <c r="ERN217" s="167"/>
      <c r="ERO217" s="167"/>
      <c r="ERP217" s="167"/>
      <c r="ERQ217" s="167"/>
      <c r="ERR217" s="167"/>
      <c r="ERS217" s="167"/>
      <c r="ERT217" s="167"/>
      <c r="ERU217" s="167"/>
      <c r="ERV217" s="167"/>
      <c r="ERW217" s="167"/>
      <c r="ERX217" s="167"/>
      <c r="ERY217" s="167"/>
      <c r="ERZ217" s="167"/>
      <c r="ESA217" s="167"/>
      <c r="ESB217" s="167"/>
      <c r="ESC217" s="167"/>
      <c r="ESD217" s="167"/>
      <c r="ESE217" s="167"/>
      <c r="ESF217" s="167"/>
      <c r="ESG217" s="167"/>
      <c r="ESH217" s="167"/>
      <c r="ESI217" s="167"/>
      <c r="ESJ217" s="167"/>
      <c r="ESK217" s="167"/>
      <c r="ESL217" s="167"/>
      <c r="ESM217" s="167"/>
      <c r="ESN217" s="167"/>
      <c r="ESO217" s="167"/>
      <c r="ESP217" s="167"/>
      <c r="ESQ217" s="167"/>
      <c r="ESR217" s="167"/>
      <c r="ESS217" s="167"/>
      <c r="EST217" s="167"/>
      <c r="ESU217" s="167"/>
      <c r="ESV217" s="167"/>
      <c r="ESW217" s="167"/>
      <c r="ESX217" s="167"/>
      <c r="ESY217" s="167"/>
      <c r="ESZ217" s="167"/>
      <c r="ETA217" s="167"/>
      <c r="ETB217" s="167"/>
      <c r="ETC217" s="167"/>
      <c r="ETD217" s="167"/>
      <c r="ETE217" s="167"/>
      <c r="ETF217" s="167"/>
      <c r="ETG217" s="167"/>
      <c r="ETH217" s="167"/>
      <c r="ETI217" s="167"/>
      <c r="ETJ217" s="167"/>
      <c r="ETK217" s="167"/>
      <c r="ETL217" s="167"/>
      <c r="ETM217" s="167"/>
      <c r="ETN217" s="167"/>
      <c r="ETO217" s="167"/>
      <c r="ETP217" s="167"/>
      <c r="ETQ217" s="167"/>
      <c r="ETR217" s="167"/>
      <c r="ETS217" s="167"/>
      <c r="ETT217" s="167"/>
      <c r="ETU217" s="167"/>
      <c r="ETV217" s="167"/>
      <c r="ETW217" s="167"/>
      <c r="ETX217" s="167"/>
      <c r="ETY217" s="167"/>
      <c r="ETZ217" s="167"/>
      <c r="EUA217" s="167"/>
      <c r="EUB217" s="167"/>
      <c r="EUC217" s="167"/>
      <c r="EUD217" s="167"/>
      <c r="EUE217" s="167"/>
      <c r="EUF217" s="167"/>
      <c r="EUG217" s="167"/>
      <c r="EUH217" s="167"/>
      <c r="EUI217" s="167"/>
      <c r="EUJ217" s="167"/>
      <c r="EUK217" s="167"/>
      <c r="EUL217" s="167"/>
      <c r="EUM217" s="167"/>
      <c r="EUN217" s="167"/>
      <c r="EUO217" s="167"/>
      <c r="EUP217" s="167"/>
      <c r="EUQ217" s="167"/>
      <c r="EUR217" s="167"/>
      <c r="EUS217" s="167"/>
      <c r="EUT217" s="167"/>
      <c r="EUU217" s="167"/>
      <c r="EUV217" s="167"/>
      <c r="EUW217" s="167"/>
      <c r="EUX217" s="167"/>
      <c r="EUY217" s="167"/>
      <c r="EUZ217" s="167"/>
      <c r="EVA217" s="167"/>
      <c r="EVB217" s="167"/>
      <c r="EVC217" s="167"/>
      <c r="EVD217" s="167"/>
      <c r="EVE217" s="167"/>
      <c r="EVF217" s="167"/>
      <c r="EVG217" s="167"/>
      <c r="EVH217" s="167"/>
      <c r="EVI217" s="167"/>
      <c r="EVJ217" s="167"/>
      <c r="EVK217" s="167"/>
      <c r="EVL217" s="167"/>
      <c r="EVM217" s="167"/>
      <c r="EVN217" s="167"/>
      <c r="EVO217" s="167"/>
      <c r="EVP217" s="167"/>
      <c r="EVQ217" s="167"/>
      <c r="EVR217" s="167"/>
      <c r="EVS217" s="167"/>
      <c r="EVT217" s="167"/>
      <c r="EVU217" s="167"/>
      <c r="EVV217" s="167"/>
      <c r="EVW217" s="167"/>
      <c r="EVX217" s="167"/>
      <c r="EVY217" s="167"/>
      <c r="EVZ217" s="167"/>
      <c r="EWA217" s="167"/>
      <c r="EWB217" s="167"/>
      <c r="EWC217" s="167"/>
      <c r="EWD217" s="167"/>
      <c r="EWE217" s="167"/>
      <c r="EWF217" s="167"/>
      <c r="EWG217" s="167"/>
      <c r="EWH217" s="167"/>
      <c r="EWI217" s="167"/>
      <c r="EWJ217" s="167"/>
      <c r="EWK217" s="167"/>
      <c r="EWL217" s="167"/>
      <c r="EWM217" s="167"/>
      <c r="EWN217" s="167"/>
      <c r="EWO217" s="167"/>
      <c r="EWP217" s="167"/>
      <c r="EWQ217" s="167"/>
      <c r="EWR217" s="167"/>
      <c r="EWS217" s="167"/>
      <c r="EWT217" s="167"/>
      <c r="EWU217" s="167"/>
      <c r="EWV217" s="167"/>
      <c r="EWW217" s="167"/>
      <c r="EWX217" s="167"/>
      <c r="EWY217" s="167"/>
      <c r="EWZ217" s="167"/>
      <c r="EXA217" s="167"/>
      <c r="EXB217" s="167"/>
      <c r="EXC217" s="167"/>
      <c r="EXD217" s="167"/>
      <c r="EXE217" s="167"/>
      <c r="EXF217" s="167"/>
      <c r="EXG217" s="167"/>
      <c r="EXH217" s="167"/>
      <c r="EXI217" s="167"/>
      <c r="EXJ217" s="167"/>
      <c r="EXK217" s="167"/>
      <c r="EXL217" s="167"/>
      <c r="EXM217" s="167"/>
      <c r="EXN217" s="167"/>
      <c r="EXO217" s="167"/>
      <c r="EXP217" s="167"/>
      <c r="EXQ217" s="167"/>
      <c r="EXR217" s="167"/>
      <c r="EXS217" s="167"/>
      <c r="EXT217" s="167"/>
      <c r="EXU217" s="167"/>
      <c r="EXV217" s="167"/>
      <c r="EXW217" s="167"/>
      <c r="EXX217" s="167"/>
      <c r="EXY217" s="167"/>
      <c r="EXZ217" s="167"/>
      <c r="EYA217" s="167"/>
      <c r="EYB217" s="167"/>
      <c r="EYC217" s="167"/>
      <c r="EYD217" s="167"/>
      <c r="EYE217" s="167"/>
      <c r="EYF217" s="167"/>
      <c r="EYG217" s="167"/>
      <c r="EYH217" s="167"/>
      <c r="EYI217" s="167"/>
      <c r="EYJ217" s="167"/>
      <c r="EYK217" s="167"/>
      <c r="EYL217" s="167"/>
      <c r="EYM217" s="167"/>
      <c r="EYN217" s="167"/>
      <c r="EYO217" s="167"/>
      <c r="EYP217" s="167"/>
      <c r="EYQ217" s="167"/>
      <c r="EYR217" s="167"/>
      <c r="EYS217" s="167"/>
      <c r="EYT217" s="167"/>
      <c r="EYU217" s="167"/>
      <c r="EYV217" s="167"/>
      <c r="EYW217" s="167"/>
      <c r="EYX217" s="167"/>
      <c r="EYY217" s="167"/>
      <c r="EYZ217" s="167"/>
      <c r="EZA217" s="167"/>
      <c r="EZB217" s="167"/>
      <c r="EZC217" s="167"/>
      <c r="EZD217" s="167"/>
      <c r="EZE217" s="167"/>
      <c r="EZF217" s="167"/>
      <c r="EZG217" s="167"/>
      <c r="EZH217" s="167"/>
      <c r="EZI217" s="167"/>
      <c r="EZJ217" s="167"/>
      <c r="EZK217" s="167"/>
      <c r="EZL217" s="167"/>
      <c r="EZM217" s="167"/>
      <c r="EZN217" s="167"/>
      <c r="EZO217" s="167"/>
      <c r="EZP217" s="167"/>
      <c r="EZQ217" s="167"/>
      <c r="EZR217" s="167"/>
      <c r="EZS217" s="167"/>
      <c r="EZT217" s="167"/>
      <c r="EZU217" s="167"/>
      <c r="EZV217" s="167"/>
      <c r="EZW217" s="167"/>
      <c r="EZX217" s="167"/>
      <c r="EZY217" s="167"/>
      <c r="EZZ217" s="167"/>
      <c r="FAA217" s="167"/>
      <c r="FAB217" s="167"/>
      <c r="FAC217" s="167"/>
      <c r="FAD217" s="167"/>
      <c r="FAE217" s="167"/>
      <c r="FAF217" s="167"/>
      <c r="FAG217" s="167"/>
      <c r="FAH217" s="167"/>
      <c r="FAI217" s="167"/>
      <c r="FAJ217" s="167"/>
      <c r="FAK217" s="167"/>
      <c r="FAL217" s="167"/>
      <c r="FAM217" s="167"/>
      <c r="FAN217" s="167"/>
      <c r="FAO217" s="167"/>
      <c r="FAP217" s="167"/>
      <c r="FAQ217" s="167"/>
      <c r="FAR217" s="167"/>
      <c r="FAS217" s="167"/>
      <c r="FAT217" s="167"/>
      <c r="FAU217" s="167"/>
      <c r="FAV217" s="167"/>
      <c r="FAW217" s="167"/>
      <c r="FAX217" s="167"/>
      <c r="FAY217" s="167"/>
      <c r="FAZ217" s="167"/>
      <c r="FBA217" s="167"/>
      <c r="FBB217" s="167"/>
      <c r="FBC217" s="167"/>
      <c r="FBD217" s="167"/>
      <c r="FBE217" s="167"/>
      <c r="FBF217" s="167"/>
      <c r="FBG217" s="167"/>
      <c r="FBH217" s="167"/>
      <c r="FBI217" s="167"/>
      <c r="FBJ217" s="167"/>
      <c r="FBK217" s="167"/>
      <c r="FBL217" s="167"/>
      <c r="FBM217" s="167"/>
      <c r="FBN217" s="167"/>
      <c r="FBO217" s="167"/>
      <c r="FBP217" s="167"/>
      <c r="FBQ217" s="167"/>
      <c r="FBR217" s="167"/>
      <c r="FBS217" s="167"/>
      <c r="FBT217" s="167"/>
      <c r="FBU217" s="167"/>
      <c r="FBV217" s="167"/>
      <c r="FBW217" s="167"/>
      <c r="FBX217" s="167"/>
      <c r="FBY217" s="167"/>
      <c r="FBZ217" s="167"/>
      <c r="FCA217" s="167"/>
      <c r="FCB217" s="167"/>
      <c r="FCC217" s="167"/>
      <c r="FCD217" s="167"/>
      <c r="FCE217" s="167"/>
      <c r="FCF217" s="167"/>
      <c r="FCG217" s="167"/>
      <c r="FCH217" s="167"/>
      <c r="FCI217" s="167"/>
      <c r="FCJ217" s="167"/>
      <c r="FCK217" s="167"/>
      <c r="FCL217" s="167"/>
      <c r="FCM217" s="167"/>
      <c r="FCN217" s="167"/>
      <c r="FCO217" s="167"/>
      <c r="FCP217" s="167"/>
      <c r="FCQ217" s="167"/>
      <c r="FCR217" s="167"/>
      <c r="FCS217" s="167"/>
      <c r="FCT217" s="167"/>
      <c r="FCU217" s="167"/>
      <c r="FCV217" s="167"/>
      <c r="FCW217" s="167"/>
      <c r="FCX217" s="167"/>
      <c r="FCY217" s="167"/>
      <c r="FCZ217" s="167"/>
      <c r="FDA217" s="167"/>
      <c r="FDB217" s="167"/>
      <c r="FDC217" s="167"/>
      <c r="FDD217" s="167"/>
      <c r="FDE217" s="167"/>
      <c r="FDF217" s="167"/>
      <c r="FDG217" s="167"/>
      <c r="FDH217" s="167"/>
      <c r="FDI217" s="167"/>
      <c r="FDJ217" s="167"/>
      <c r="FDK217" s="167"/>
      <c r="FDL217" s="167"/>
      <c r="FDM217" s="167"/>
      <c r="FDN217" s="167"/>
      <c r="FDO217" s="167"/>
      <c r="FDP217" s="167"/>
      <c r="FDQ217" s="167"/>
      <c r="FDR217" s="167"/>
      <c r="FDS217" s="167"/>
      <c r="FDT217" s="167"/>
      <c r="FDU217" s="167"/>
      <c r="FDV217" s="167"/>
      <c r="FDW217" s="167"/>
      <c r="FDX217" s="167"/>
      <c r="FDY217" s="167"/>
      <c r="FDZ217" s="167"/>
      <c r="FEA217" s="167"/>
      <c r="FEB217" s="167"/>
      <c r="FEC217" s="167"/>
      <c r="FED217" s="167"/>
      <c r="FEE217" s="167"/>
      <c r="FEF217" s="167"/>
      <c r="FEG217" s="167"/>
      <c r="FEH217" s="167"/>
      <c r="FEI217" s="167"/>
      <c r="FEJ217" s="167"/>
      <c r="FEK217" s="167"/>
      <c r="FEL217" s="167"/>
      <c r="FEM217" s="167"/>
      <c r="FEN217" s="167"/>
      <c r="FEO217" s="167"/>
      <c r="FEP217" s="167"/>
      <c r="FEQ217" s="167"/>
      <c r="FER217" s="167"/>
      <c r="FES217" s="167"/>
      <c r="FET217" s="167"/>
      <c r="FEU217" s="167"/>
      <c r="FEV217" s="167"/>
      <c r="FEW217" s="167"/>
      <c r="FEX217" s="167"/>
      <c r="FEY217" s="167"/>
      <c r="FEZ217" s="167"/>
      <c r="FFA217" s="167"/>
      <c r="FFB217" s="167"/>
      <c r="FFC217" s="167"/>
      <c r="FFD217" s="167"/>
      <c r="FFE217" s="167"/>
      <c r="FFF217" s="167"/>
      <c r="FFG217" s="167"/>
      <c r="FFH217" s="167"/>
      <c r="FFI217" s="167"/>
      <c r="FFJ217" s="167"/>
      <c r="FFK217" s="167"/>
      <c r="FFL217" s="167"/>
      <c r="FFM217" s="167"/>
      <c r="FFN217" s="167"/>
      <c r="FFO217" s="167"/>
      <c r="FFP217" s="167"/>
      <c r="FFQ217" s="167"/>
      <c r="FFR217" s="167"/>
      <c r="FFS217" s="167"/>
      <c r="FFT217" s="167"/>
      <c r="FFU217" s="167"/>
      <c r="FFV217" s="167"/>
      <c r="FFW217" s="167"/>
      <c r="FFX217" s="167"/>
      <c r="FFY217" s="167"/>
      <c r="FFZ217" s="167"/>
      <c r="FGA217" s="167"/>
      <c r="FGB217" s="167"/>
      <c r="FGC217" s="167"/>
      <c r="FGD217" s="167"/>
      <c r="FGE217" s="167"/>
      <c r="FGF217" s="167"/>
      <c r="FGG217" s="167"/>
      <c r="FGH217" s="167"/>
      <c r="FGI217" s="167"/>
      <c r="FGJ217" s="167"/>
      <c r="FGK217" s="167"/>
      <c r="FGL217" s="167"/>
      <c r="FGM217" s="167"/>
      <c r="FGN217" s="167"/>
      <c r="FGO217" s="167"/>
      <c r="FGP217" s="167"/>
      <c r="FGQ217" s="167"/>
      <c r="FGR217" s="167"/>
      <c r="FGS217" s="167"/>
      <c r="FGT217" s="167"/>
      <c r="FGU217" s="167"/>
      <c r="FGV217" s="167"/>
      <c r="FGW217" s="167"/>
      <c r="FGX217" s="167"/>
      <c r="FGY217" s="167"/>
      <c r="FGZ217" s="167"/>
      <c r="FHA217" s="167"/>
      <c r="FHB217" s="167"/>
      <c r="FHC217" s="167"/>
      <c r="FHD217" s="167"/>
      <c r="FHE217" s="167"/>
      <c r="FHF217" s="167"/>
      <c r="FHG217" s="167"/>
      <c r="FHH217" s="167"/>
      <c r="FHI217" s="167"/>
      <c r="FHJ217" s="167"/>
      <c r="FHK217" s="167"/>
      <c r="FHL217" s="167"/>
      <c r="FHM217" s="167"/>
      <c r="FHN217" s="167"/>
      <c r="FHO217" s="167"/>
      <c r="FHP217" s="167"/>
      <c r="FHQ217" s="167"/>
      <c r="FHR217" s="167"/>
      <c r="FHS217" s="167"/>
      <c r="FHT217" s="167"/>
      <c r="FHU217" s="167"/>
      <c r="FHV217" s="167"/>
      <c r="FHW217" s="167"/>
      <c r="FHX217" s="167"/>
      <c r="FHY217" s="167"/>
      <c r="FHZ217" s="167"/>
      <c r="FIA217" s="167"/>
      <c r="FIB217" s="167"/>
      <c r="FIC217" s="167"/>
      <c r="FID217" s="167"/>
      <c r="FIE217" s="167"/>
      <c r="FIF217" s="167"/>
      <c r="FIG217" s="167"/>
      <c r="FIH217" s="167"/>
      <c r="FII217" s="167"/>
      <c r="FIJ217" s="167"/>
      <c r="FIK217" s="167"/>
      <c r="FIL217" s="167"/>
      <c r="FIM217" s="167"/>
      <c r="FIN217" s="167"/>
      <c r="FIO217" s="167"/>
      <c r="FIP217" s="167"/>
      <c r="FIQ217" s="167"/>
      <c r="FIR217" s="167"/>
      <c r="FIS217" s="167"/>
      <c r="FIT217" s="167"/>
      <c r="FIU217" s="167"/>
      <c r="FIV217" s="167"/>
      <c r="FIW217" s="167"/>
      <c r="FIX217" s="167"/>
      <c r="FIY217" s="167"/>
      <c r="FIZ217" s="167"/>
      <c r="FJA217" s="167"/>
      <c r="FJB217" s="167"/>
      <c r="FJC217" s="167"/>
      <c r="FJD217" s="167"/>
      <c r="FJE217" s="167"/>
      <c r="FJF217" s="167"/>
      <c r="FJG217" s="167"/>
      <c r="FJH217" s="167"/>
      <c r="FJI217" s="167"/>
      <c r="FJJ217" s="167"/>
      <c r="FJK217" s="167"/>
      <c r="FJL217" s="167"/>
      <c r="FJM217" s="167"/>
      <c r="FJN217" s="167"/>
      <c r="FJO217" s="167"/>
      <c r="FJP217" s="167"/>
      <c r="FJQ217" s="167"/>
      <c r="FJR217" s="167"/>
      <c r="FJS217" s="167"/>
      <c r="FJT217" s="167"/>
      <c r="FJU217" s="167"/>
      <c r="FJV217" s="167"/>
      <c r="FJW217" s="167"/>
      <c r="FJX217" s="167"/>
      <c r="FJY217" s="167"/>
      <c r="FJZ217" s="167"/>
      <c r="FKA217" s="167"/>
      <c r="FKB217" s="167"/>
      <c r="FKC217" s="167"/>
      <c r="FKD217" s="167"/>
      <c r="FKE217" s="167"/>
      <c r="FKF217" s="167"/>
      <c r="FKG217" s="167"/>
      <c r="FKH217" s="167"/>
      <c r="FKI217" s="167"/>
      <c r="FKJ217" s="167"/>
      <c r="FKK217" s="167"/>
      <c r="FKL217" s="167"/>
      <c r="FKM217" s="167"/>
      <c r="FKN217" s="167"/>
      <c r="FKO217" s="167"/>
      <c r="FKP217" s="167"/>
      <c r="FKQ217" s="167"/>
      <c r="FKR217" s="167"/>
      <c r="FKS217" s="167"/>
      <c r="FKT217" s="167"/>
      <c r="FKU217" s="167"/>
      <c r="FKV217" s="167"/>
      <c r="FKW217" s="167"/>
      <c r="FKX217" s="167"/>
      <c r="FKY217" s="167"/>
      <c r="FKZ217" s="167"/>
      <c r="FLA217" s="167"/>
      <c r="FLB217" s="167"/>
      <c r="FLC217" s="167"/>
      <c r="FLD217" s="167"/>
      <c r="FLE217" s="167"/>
      <c r="FLF217" s="167"/>
      <c r="FLG217" s="167"/>
      <c r="FLH217" s="167"/>
      <c r="FLI217" s="167"/>
      <c r="FLJ217" s="167"/>
      <c r="FLK217" s="167"/>
      <c r="FLL217" s="167"/>
      <c r="FLM217" s="167"/>
      <c r="FLN217" s="167"/>
      <c r="FLO217" s="167"/>
      <c r="FLP217" s="167"/>
      <c r="FLQ217" s="167"/>
      <c r="FLR217" s="167"/>
      <c r="FLS217" s="167"/>
      <c r="FLT217" s="167"/>
      <c r="FLU217" s="167"/>
      <c r="FLV217" s="167"/>
      <c r="FLW217" s="167"/>
      <c r="FLX217" s="167"/>
      <c r="FLY217" s="167"/>
      <c r="FLZ217" s="167"/>
      <c r="FMA217" s="167"/>
      <c r="FMB217" s="167"/>
      <c r="FMC217" s="167"/>
      <c r="FMD217" s="167"/>
      <c r="FME217" s="167"/>
      <c r="FMF217" s="167"/>
      <c r="FMG217" s="167"/>
      <c r="FMH217" s="167"/>
      <c r="FMI217" s="167"/>
      <c r="FMJ217" s="167"/>
      <c r="FMK217" s="167"/>
      <c r="FML217" s="167"/>
      <c r="FMM217" s="167"/>
      <c r="FMN217" s="167"/>
      <c r="FMO217" s="167"/>
      <c r="FMP217" s="167"/>
      <c r="FMQ217" s="167"/>
      <c r="FMR217" s="167"/>
      <c r="FMS217" s="167"/>
      <c r="FMT217" s="167"/>
      <c r="FMU217" s="167"/>
      <c r="FMV217" s="167"/>
      <c r="FMW217" s="167"/>
      <c r="FMX217" s="167"/>
      <c r="FMY217" s="167"/>
      <c r="FMZ217" s="167"/>
      <c r="FNA217" s="167"/>
      <c r="FNB217" s="167"/>
      <c r="FNC217" s="167"/>
      <c r="FND217" s="167"/>
      <c r="FNE217" s="167"/>
      <c r="FNF217" s="167"/>
      <c r="FNG217" s="167"/>
      <c r="FNH217" s="167"/>
      <c r="FNI217" s="167"/>
      <c r="FNJ217" s="167"/>
      <c r="FNK217" s="167"/>
      <c r="FNL217" s="167"/>
      <c r="FNM217" s="167"/>
      <c r="FNN217" s="167"/>
      <c r="FNO217" s="167"/>
      <c r="FNP217" s="167"/>
      <c r="FNQ217" s="167"/>
      <c r="FNR217" s="167"/>
      <c r="FNS217" s="167"/>
      <c r="FNT217" s="167"/>
      <c r="FNU217" s="167"/>
      <c r="FNV217" s="167"/>
      <c r="FNW217" s="167"/>
      <c r="FNX217" s="167"/>
      <c r="FNY217" s="167"/>
      <c r="FNZ217" s="167"/>
      <c r="FOA217" s="167"/>
      <c r="FOB217" s="167"/>
      <c r="FOC217" s="167"/>
      <c r="FOD217" s="167"/>
      <c r="FOE217" s="167"/>
      <c r="FOF217" s="167"/>
      <c r="FOG217" s="167"/>
      <c r="FOH217" s="167"/>
      <c r="FOI217" s="167"/>
      <c r="FOJ217" s="167"/>
      <c r="FOK217" s="167"/>
      <c r="FOL217" s="167"/>
      <c r="FOM217" s="167"/>
      <c r="FON217" s="167"/>
      <c r="FOO217" s="167"/>
      <c r="FOP217" s="167"/>
      <c r="FOQ217" s="167"/>
      <c r="FOR217" s="167"/>
      <c r="FOS217" s="167"/>
      <c r="FOT217" s="167"/>
      <c r="FOU217" s="167"/>
      <c r="FOV217" s="167"/>
      <c r="FOW217" s="167"/>
      <c r="FOX217" s="167"/>
      <c r="FOY217" s="167"/>
      <c r="FOZ217" s="167"/>
      <c r="FPA217" s="167"/>
      <c r="FPB217" s="167"/>
      <c r="FPC217" s="167"/>
      <c r="FPD217" s="167"/>
      <c r="FPE217" s="167"/>
      <c r="FPF217" s="167"/>
      <c r="FPG217" s="167"/>
      <c r="FPH217" s="167"/>
      <c r="FPI217" s="167"/>
      <c r="FPJ217" s="167"/>
      <c r="FPK217" s="167"/>
      <c r="FPL217" s="167"/>
      <c r="FPM217" s="167"/>
      <c r="FPN217" s="167"/>
      <c r="FPO217" s="167"/>
      <c r="FPP217" s="167"/>
      <c r="FPQ217" s="167"/>
      <c r="FPR217" s="167"/>
      <c r="FPS217" s="167"/>
      <c r="FPT217" s="167"/>
      <c r="FPU217" s="167"/>
      <c r="FPV217" s="167"/>
      <c r="FPW217" s="167"/>
      <c r="FPX217" s="167"/>
      <c r="FPY217" s="167"/>
      <c r="FPZ217" s="167"/>
      <c r="FQA217" s="167"/>
      <c r="FQB217" s="167"/>
      <c r="FQC217" s="167"/>
      <c r="FQD217" s="167"/>
      <c r="FQE217" s="167"/>
      <c r="FQF217" s="167"/>
      <c r="FQG217" s="167"/>
      <c r="FQH217" s="167"/>
      <c r="FQI217" s="167"/>
      <c r="FQJ217" s="167"/>
      <c r="FQK217" s="167"/>
      <c r="FQL217" s="167"/>
      <c r="FQM217" s="167"/>
      <c r="FQN217" s="167"/>
      <c r="FQO217" s="167"/>
      <c r="FQP217" s="167"/>
      <c r="FQQ217" s="167"/>
      <c r="FQR217" s="167"/>
      <c r="FQS217" s="167"/>
      <c r="FQT217" s="167"/>
      <c r="FQU217" s="167"/>
      <c r="FQV217" s="167"/>
      <c r="FQW217" s="167"/>
      <c r="FQX217" s="167"/>
      <c r="FQY217" s="167"/>
      <c r="FQZ217" s="167"/>
      <c r="FRA217" s="167"/>
      <c r="FRB217" s="167"/>
      <c r="FRC217" s="167"/>
      <c r="FRD217" s="167"/>
      <c r="FRE217" s="167"/>
      <c r="FRF217" s="167"/>
      <c r="FRG217" s="167"/>
      <c r="FRH217" s="167"/>
      <c r="FRI217" s="167"/>
      <c r="FRJ217" s="167"/>
      <c r="FRK217" s="167"/>
      <c r="FRL217" s="167"/>
      <c r="FRM217" s="167"/>
      <c r="FRN217" s="167"/>
      <c r="FRO217" s="167"/>
      <c r="FRP217" s="167"/>
      <c r="FRQ217" s="167"/>
      <c r="FRR217" s="167"/>
      <c r="FRS217" s="167"/>
      <c r="FRT217" s="167"/>
      <c r="FRU217" s="167"/>
      <c r="FRV217" s="167"/>
      <c r="FRW217" s="167"/>
      <c r="FRX217" s="167"/>
      <c r="FRY217" s="167"/>
      <c r="FRZ217" s="167"/>
      <c r="FSA217" s="167"/>
      <c r="FSB217" s="167"/>
      <c r="FSC217" s="167"/>
      <c r="FSD217" s="167"/>
      <c r="FSE217" s="167"/>
      <c r="FSF217" s="167"/>
      <c r="FSG217" s="167"/>
      <c r="FSH217" s="167"/>
      <c r="FSI217" s="167"/>
      <c r="FSJ217" s="167"/>
      <c r="FSK217" s="167"/>
      <c r="FSL217" s="167"/>
      <c r="FSM217" s="167"/>
      <c r="FSN217" s="167"/>
      <c r="FSO217" s="167"/>
      <c r="FSP217" s="167"/>
      <c r="FSQ217" s="167"/>
      <c r="FSR217" s="167"/>
      <c r="FSS217" s="167"/>
      <c r="FST217" s="167"/>
      <c r="FSU217" s="167"/>
      <c r="FSV217" s="167"/>
      <c r="FSW217" s="167"/>
      <c r="FSX217" s="167"/>
      <c r="FSY217" s="167"/>
      <c r="FSZ217" s="167"/>
      <c r="FTA217" s="167"/>
      <c r="FTB217" s="167"/>
      <c r="FTC217" s="167"/>
      <c r="FTD217" s="167"/>
      <c r="FTE217" s="167"/>
      <c r="FTF217" s="167"/>
      <c r="FTG217" s="167"/>
      <c r="FTH217" s="167"/>
      <c r="FTI217" s="167"/>
      <c r="FTJ217" s="167"/>
      <c r="FTK217" s="167"/>
      <c r="FTL217" s="167"/>
      <c r="FTM217" s="167"/>
      <c r="FTN217" s="167"/>
      <c r="FTO217" s="167"/>
      <c r="FTP217" s="167"/>
      <c r="FTQ217" s="167"/>
      <c r="FTR217" s="167"/>
      <c r="FTS217" s="167"/>
      <c r="FTT217" s="167"/>
      <c r="FTU217" s="167"/>
      <c r="FTV217" s="167"/>
      <c r="FTW217" s="167"/>
      <c r="FTX217" s="167"/>
      <c r="FTY217" s="167"/>
      <c r="FTZ217" s="167"/>
      <c r="FUA217" s="167"/>
      <c r="FUB217" s="167"/>
      <c r="FUC217" s="167"/>
      <c r="FUD217" s="167"/>
      <c r="FUE217" s="167"/>
      <c r="FUF217" s="167"/>
      <c r="FUG217" s="167"/>
      <c r="FUH217" s="167"/>
      <c r="FUI217" s="167"/>
      <c r="FUJ217" s="167"/>
      <c r="FUK217" s="167"/>
      <c r="FUL217" s="167"/>
      <c r="FUM217" s="167"/>
      <c r="FUN217" s="167"/>
      <c r="FUO217" s="167"/>
      <c r="FUP217" s="167"/>
      <c r="FUQ217" s="167"/>
      <c r="FUR217" s="167"/>
      <c r="FUS217" s="167"/>
      <c r="FUT217" s="167"/>
      <c r="FUU217" s="167"/>
      <c r="FUV217" s="167"/>
      <c r="FUW217" s="167"/>
      <c r="FUX217" s="167"/>
      <c r="FUY217" s="167"/>
      <c r="FUZ217" s="167"/>
      <c r="FVA217" s="167"/>
      <c r="FVB217" s="167"/>
      <c r="FVC217" s="167"/>
      <c r="FVD217" s="167"/>
      <c r="FVE217" s="167"/>
      <c r="FVF217" s="167"/>
      <c r="FVG217" s="167"/>
      <c r="FVH217" s="167"/>
      <c r="FVI217" s="167"/>
      <c r="FVJ217" s="167"/>
      <c r="FVK217" s="167"/>
      <c r="FVL217" s="167"/>
      <c r="FVM217" s="167"/>
      <c r="FVN217" s="167"/>
      <c r="FVO217" s="167"/>
      <c r="FVP217" s="167"/>
      <c r="FVQ217" s="167"/>
      <c r="FVR217" s="167"/>
      <c r="FVS217" s="167"/>
      <c r="FVT217" s="167"/>
      <c r="FVU217" s="167"/>
      <c r="FVV217" s="167"/>
      <c r="FVW217" s="167"/>
      <c r="FVX217" s="167"/>
      <c r="FVY217" s="167"/>
      <c r="FVZ217" s="167"/>
      <c r="FWA217" s="167"/>
      <c r="FWB217" s="167"/>
      <c r="FWC217" s="167"/>
      <c r="FWD217" s="167"/>
      <c r="FWE217" s="167"/>
      <c r="FWF217" s="167"/>
      <c r="FWG217" s="167"/>
      <c r="FWH217" s="167"/>
      <c r="FWI217" s="167"/>
      <c r="FWJ217" s="167"/>
      <c r="FWK217" s="167"/>
      <c r="FWL217" s="167"/>
      <c r="FWM217" s="167"/>
      <c r="FWN217" s="167"/>
      <c r="FWO217" s="167"/>
      <c r="FWP217" s="167"/>
      <c r="FWQ217" s="167"/>
      <c r="FWR217" s="167"/>
      <c r="FWS217" s="167"/>
      <c r="FWT217" s="167"/>
      <c r="FWU217" s="167"/>
      <c r="FWV217" s="167"/>
      <c r="FWW217" s="167"/>
      <c r="FWX217" s="167"/>
      <c r="FWY217" s="167"/>
      <c r="FWZ217" s="167"/>
      <c r="FXA217" s="167"/>
      <c r="FXB217" s="167"/>
      <c r="FXC217" s="167"/>
      <c r="FXD217" s="167"/>
      <c r="FXE217" s="167"/>
      <c r="FXF217" s="167"/>
      <c r="FXG217" s="167"/>
      <c r="FXH217" s="167"/>
      <c r="FXI217" s="167"/>
      <c r="FXJ217" s="167"/>
      <c r="FXK217" s="167"/>
      <c r="FXL217" s="167"/>
      <c r="FXM217" s="167"/>
      <c r="FXN217" s="167"/>
      <c r="FXO217" s="167"/>
      <c r="FXP217" s="167"/>
      <c r="FXQ217" s="167"/>
      <c r="FXR217" s="167"/>
      <c r="FXS217" s="167"/>
      <c r="FXT217" s="167"/>
      <c r="FXU217" s="167"/>
      <c r="FXV217" s="167"/>
      <c r="FXW217" s="167"/>
      <c r="FXX217" s="167"/>
      <c r="FXY217" s="167"/>
      <c r="FXZ217" s="167"/>
      <c r="FYA217" s="167"/>
      <c r="FYB217" s="167"/>
      <c r="FYC217" s="167"/>
      <c r="FYD217" s="167"/>
      <c r="FYE217" s="167"/>
      <c r="FYF217" s="167"/>
      <c r="FYG217" s="167"/>
      <c r="FYH217" s="167"/>
      <c r="FYI217" s="167"/>
      <c r="FYJ217" s="167"/>
      <c r="FYK217" s="167"/>
      <c r="FYL217" s="167"/>
      <c r="FYM217" s="167"/>
      <c r="FYN217" s="167"/>
      <c r="FYO217" s="167"/>
      <c r="FYP217" s="167"/>
      <c r="FYQ217" s="167"/>
      <c r="FYR217" s="167"/>
      <c r="FYS217" s="167"/>
      <c r="FYT217" s="167"/>
      <c r="FYU217" s="167"/>
      <c r="FYV217" s="167"/>
      <c r="FYW217" s="167"/>
      <c r="FYX217" s="167"/>
      <c r="FYY217" s="167"/>
      <c r="FYZ217" s="167"/>
      <c r="FZA217" s="167"/>
      <c r="FZB217" s="167"/>
      <c r="FZC217" s="167"/>
      <c r="FZD217" s="167"/>
      <c r="FZE217" s="167"/>
      <c r="FZF217" s="167"/>
      <c r="FZG217" s="167"/>
      <c r="FZH217" s="167"/>
      <c r="FZI217" s="167"/>
      <c r="FZJ217" s="167"/>
      <c r="FZK217" s="167"/>
      <c r="FZL217" s="167"/>
      <c r="FZM217" s="167"/>
      <c r="FZN217" s="167"/>
      <c r="FZO217" s="167"/>
      <c r="FZP217" s="167"/>
      <c r="FZQ217" s="167"/>
      <c r="FZR217" s="167"/>
      <c r="FZS217" s="167"/>
      <c r="FZT217" s="167"/>
      <c r="FZU217" s="167"/>
      <c r="FZV217" s="167"/>
      <c r="FZW217" s="167"/>
      <c r="FZX217" s="167"/>
      <c r="FZY217" s="167"/>
      <c r="FZZ217" s="167"/>
      <c r="GAA217" s="167"/>
      <c r="GAB217" s="167"/>
      <c r="GAC217" s="167"/>
      <c r="GAD217" s="167"/>
      <c r="GAE217" s="167"/>
      <c r="GAF217" s="167"/>
      <c r="GAG217" s="167"/>
      <c r="GAH217" s="167"/>
      <c r="GAI217" s="167"/>
      <c r="GAJ217" s="167"/>
      <c r="GAK217" s="167"/>
      <c r="GAL217" s="167"/>
      <c r="GAM217" s="167"/>
      <c r="GAN217" s="167"/>
      <c r="GAO217" s="167"/>
      <c r="GAP217" s="167"/>
      <c r="GAQ217" s="167"/>
      <c r="GAR217" s="167"/>
      <c r="GAS217" s="167"/>
      <c r="GAT217" s="167"/>
      <c r="GAU217" s="167"/>
      <c r="GAV217" s="167"/>
      <c r="GAW217" s="167"/>
      <c r="GAX217" s="167"/>
      <c r="GAY217" s="167"/>
      <c r="GAZ217" s="167"/>
      <c r="GBA217" s="167"/>
      <c r="GBB217" s="167"/>
      <c r="GBC217" s="167"/>
      <c r="GBD217" s="167"/>
      <c r="GBE217" s="167"/>
      <c r="GBF217" s="167"/>
      <c r="GBG217" s="167"/>
      <c r="GBH217" s="167"/>
      <c r="GBI217" s="167"/>
      <c r="GBJ217" s="167"/>
      <c r="GBK217" s="167"/>
      <c r="GBL217" s="167"/>
      <c r="GBM217" s="167"/>
      <c r="GBN217" s="167"/>
      <c r="GBO217" s="167"/>
      <c r="GBP217" s="167"/>
      <c r="GBQ217" s="167"/>
      <c r="GBR217" s="167"/>
      <c r="GBS217" s="167"/>
      <c r="GBT217" s="167"/>
      <c r="GBU217" s="167"/>
      <c r="GBV217" s="167"/>
      <c r="GBW217" s="167"/>
      <c r="GBX217" s="167"/>
      <c r="GBY217" s="167"/>
      <c r="GBZ217" s="167"/>
      <c r="GCA217" s="167"/>
      <c r="GCB217" s="167"/>
      <c r="GCC217" s="167"/>
      <c r="GCD217" s="167"/>
      <c r="GCE217" s="167"/>
      <c r="GCF217" s="167"/>
      <c r="GCG217" s="167"/>
      <c r="GCH217" s="167"/>
      <c r="GCI217" s="167"/>
      <c r="GCJ217" s="167"/>
      <c r="GCK217" s="167"/>
      <c r="GCL217" s="167"/>
      <c r="GCM217" s="167"/>
      <c r="GCN217" s="167"/>
      <c r="GCO217" s="167"/>
      <c r="GCP217" s="167"/>
      <c r="GCQ217" s="167"/>
      <c r="GCR217" s="167"/>
      <c r="GCS217" s="167"/>
      <c r="GCT217" s="167"/>
      <c r="GCU217" s="167"/>
      <c r="GCV217" s="167"/>
      <c r="GCW217" s="167"/>
      <c r="GCX217" s="167"/>
      <c r="GCY217" s="167"/>
      <c r="GCZ217" s="167"/>
      <c r="GDA217" s="167"/>
      <c r="GDB217" s="167"/>
      <c r="GDC217" s="167"/>
      <c r="GDD217" s="167"/>
      <c r="GDE217" s="167"/>
      <c r="GDF217" s="167"/>
      <c r="GDG217" s="167"/>
      <c r="GDH217" s="167"/>
      <c r="GDI217" s="167"/>
      <c r="GDJ217" s="167"/>
      <c r="GDK217" s="167"/>
      <c r="GDL217" s="167"/>
      <c r="GDM217" s="167"/>
      <c r="GDN217" s="167"/>
      <c r="GDO217" s="167"/>
      <c r="GDP217" s="167"/>
      <c r="GDQ217" s="167"/>
      <c r="GDR217" s="167"/>
      <c r="GDS217" s="167"/>
      <c r="GDT217" s="167"/>
      <c r="GDU217" s="167"/>
      <c r="GDV217" s="167"/>
      <c r="GDW217" s="167"/>
      <c r="GDX217" s="167"/>
      <c r="GDY217" s="167"/>
      <c r="GDZ217" s="167"/>
      <c r="GEA217" s="167"/>
      <c r="GEB217" s="167"/>
      <c r="GEC217" s="167"/>
      <c r="GED217" s="167"/>
      <c r="GEE217" s="167"/>
      <c r="GEF217" s="167"/>
      <c r="GEG217" s="167"/>
      <c r="GEH217" s="167"/>
      <c r="GEI217" s="167"/>
      <c r="GEJ217" s="167"/>
      <c r="GEK217" s="167"/>
      <c r="GEL217" s="167"/>
      <c r="GEM217" s="167"/>
      <c r="GEN217" s="167"/>
      <c r="GEO217" s="167"/>
      <c r="GEP217" s="167"/>
      <c r="GEQ217" s="167"/>
      <c r="GER217" s="167"/>
      <c r="GES217" s="167"/>
      <c r="GET217" s="167"/>
      <c r="GEU217" s="167"/>
      <c r="GEV217" s="167"/>
      <c r="GEW217" s="167"/>
      <c r="GEX217" s="167"/>
      <c r="GEY217" s="167"/>
      <c r="GEZ217" s="167"/>
      <c r="GFA217" s="167"/>
      <c r="GFB217" s="167"/>
      <c r="GFC217" s="167"/>
      <c r="GFD217" s="167"/>
      <c r="GFE217" s="167"/>
      <c r="GFF217" s="167"/>
      <c r="GFG217" s="167"/>
      <c r="GFH217" s="167"/>
      <c r="GFI217" s="167"/>
      <c r="GFJ217" s="167"/>
      <c r="GFK217" s="167"/>
      <c r="GFL217" s="167"/>
      <c r="GFM217" s="167"/>
      <c r="GFN217" s="167"/>
      <c r="GFO217" s="167"/>
      <c r="GFP217" s="167"/>
      <c r="GFQ217" s="167"/>
      <c r="GFR217" s="167"/>
      <c r="GFS217" s="167"/>
      <c r="GFT217" s="167"/>
      <c r="GFU217" s="167"/>
      <c r="GFV217" s="167"/>
      <c r="GFW217" s="167"/>
      <c r="GFX217" s="167"/>
      <c r="GFY217" s="167"/>
      <c r="GFZ217" s="167"/>
      <c r="GGA217" s="167"/>
      <c r="GGB217" s="167"/>
      <c r="GGC217" s="167"/>
      <c r="GGD217" s="167"/>
      <c r="GGE217" s="167"/>
      <c r="GGF217" s="167"/>
      <c r="GGG217" s="167"/>
      <c r="GGH217" s="167"/>
      <c r="GGI217" s="167"/>
      <c r="GGJ217" s="167"/>
      <c r="GGK217" s="167"/>
      <c r="GGL217" s="167"/>
      <c r="GGM217" s="167"/>
      <c r="GGN217" s="167"/>
      <c r="GGO217" s="167"/>
      <c r="GGP217" s="167"/>
      <c r="GGQ217" s="167"/>
      <c r="GGR217" s="167"/>
      <c r="GGS217" s="167"/>
      <c r="GGT217" s="167"/>
      <c r="GGU217" s="167"/>
      <c r="GGV217" s="167"/>
      <c r="GGW217" s="167"/>
      <c r="GGX217" s="167"/>
      <c r="GGY217" s="167"/>
      <c r="GGZ217" s="167"/>
      <c r="GHA217" s="167"/>
      <c r="GHB217" s="167"/>
      <c r="GHC217" s="167"/>
      <c r="GHD217" s="167"/>
      <c r="GHE217" s="167"/>
      <c r="GHF217" s="167"/>
      <c r="GHG217" s="167"/>
      <c r="GHH217" s="167"/>
      <c r="GHI217" s="167"/>
      <c r="GHJ217" s="167"/>
      <c r="GHK217" s="167"/>
      <c r="GHL217" s="167"/>
      <c r="GHM217" s="167"/>
      <c r="GHN217" s="167"/>
      <c r="GHO217" s="167"/>
      <c r="GHP217" s="167"/>
      <c r="GHQ217" s="167"/>
      <c r="GHR217" s="167"/>
      <c r="GHS217" s="167"/>
      <c r="GHT217" s="167"/>
      <c r="GHU217" s="167"/>
      <c r="GHV217" s="167"/>
      <c r="GHW217" s="167"/>
      <c r="GHX217" s="167"/>
      <c r="GHY217" s="167"/>
      <c r="GHZ217" s="167"/>
      <c r="GIA217" s="167"/>
      <c r="GIB217" s="167"/>
      <c r="GIC217" s="167"/>
      <c r="GID217" s="167"/>
      <c r="GIE217" s="167"/>
      <c r="GIF217" s="167"/>
      <c r="GIG217" s="167"/>
      <c r="GIH217" s="167"/>
      <c r="GII217" s="167"/>
      <c r="GIJ217" s="167"/>
      <c r="GIK217" s="167"/>
      <c r="GIL217" s="167"/>
      <c r="GIM217" s="167"/>
      <c r="GIN217" s="167"/>
      <c r="GIO217" s="167"/>
      <c r="GIP217" s="167"/>
      <c r="GIQ217" s="167"/>
      <c r="GIR217" s="167"/>
      <c r="GIS217" s="167"/>
      <c r="GIT217" s="167"/>
      <c r="GIU217" s="167"/>
      <c r="GIV217" s="167"/>
      <c r="GIW217" s="167"/>
      <c r="GIX217" s="167"/>
      <c r="GIY217" s="167"/>
      <c r="GIZ217" s="167"/>
      <c r="GJA217" s="167"/>
      <c r="GJB217" s="167"/>
      <c r="GJC217" s="167"/>
      <c r="GJD217" s="167"/>
      <c r="GJE217" s="167"/>
      <c r="GJF217" s="167"/>
      <c r="GJG217" s="167"/>
      <c r="GJH217" s="167"/>
      <c r="GJI217" s="167"/>
      <c r="GJJ217" s="167"/>
      <c r="GJK217" s="167"/>
      <c r="GJL217" s="167"/>
      <c r="GJM217" s="167"/>
      <c r="GJN217" s="167"/>
      <c r="GJO217" s="167"/>
      <c r="GJP217" s="167"/>
      <c r="GJQ217" s="167"/>
      <c r="GJR217" s="167"/>
      <c r="GJS217" s="167"/>
      <c r="GJT217" s="167"/>
      <c r="GJU217" s="167"/>
      <c r="GJV217" s="167"/>
      <c r="GJW217" s="167"/>
      <c r="GJX217" s="167"/>
      <c r="GJY217" s="167"/>
      <c r="GJZ217" s="167"/>
      <c r="GKA217" s="167"/>
      <c r="GKB217" s="167"/>
      <c r="GKC217" s="167"/>
      <c r="GKD217" s="167"/>
      <c r="GKE217" s="167"/>
      <c r="GKF217" s="167"/>
      <c r="GKG217" s="167"/>
      <c r="GKH217" s="167"/>
      <c r="GKI217" s="167"/>
      <c r="GKJ217" s="167"/>
      <c r="GKK217" s="167"/>
      <c r="GKL217" s="167"/>
      <c r="GKM217" s="167"/>
      <c r="GKN217" s="167"/>
      <c r="GKO217" s="167"/>
      <c r="GKP217" s="167"/>
      <c r="GKQ217" s="167"/>
      <c r="GKR217" s="167"/>
      <c r="GKS217" s="167"/>
      <c r="GKT217" s="167"/>
      <c r="GKU217" s="167"/>
      <c r="GKV217" s="167"/>
      <c r="GKW217" s="167"/>
      <c r="GKX217" s="167"/>
      <c r="GKY217" s="167"/>
      <c r="GKZ217" s="167"/>
      <c r="GLA217" s="167"/>
      <c r="GLB217" s="167"/>
      <c r="GLC217" s="167"/>
      <c r="GLD217" s="167"/>
      <c r="GLE217" s="167"/>
      <c r="GLF217" s="167"/>
      <c r="GLG217" s="167"/>
      <c r="GLH217" s="167"/>
      <c r="GLI217" s="167"/>
      <c r="GLJ217" s="167"/>
      <c r="GLK217" s="167"/>
      <c r="GLL217" s="167"/>
      <c r="GLM217" s="167"/>
      <c r="GLN217" s="167"/>
      <c r="GLO217" s="167"/>
      <c r="GLP217" s="167"/>
      <c r="GLQ217" s="167"/>
      <c r="GLR217" s="167"/>
      <c r="GLS217" s="167"/>
      <c r="GLT217" s="167"/>
      <c r="GLU217" s="167"/>
      <c r="GLV217" s="167"/>
      <c r="GLW217" s="167"/>
      <c r="GLX217" s="167"/>
      <c r="GLY217" s="167"/>
      <c r="GLZ217" s="167"/>
      <c r="GMA217" s="167"/>
      <c r="GMB217" s="167"/>
      <c r="GMC217" s="167"/>
      <c r="GMD217" s="167"/>
      <c r="GME217" s="167"/>
      <c r="GMF217" s="167"/>
      <c r="GMG217" s="167"/>
      <c r="GMH217" s="167"/>
      <c r="GMI217" s="167"/>
      <c r="GMJ217" s="167"/>
      <c r="GMK217" s="167"/>
      <c r="GML217" s="167"/>
      <c r="GMM217" s="167"/>
      <c r="GMN217" s="167"/>
      <c r="GMO217" s="167"/>
      <c r="GMP217" s="167"/>
      <c r="GMQ217" s="167"/>
      <c r="GMR217" s="167"/>
      <c r="GMS217" s="167"/>
      <c r="GMT217" s="167"/>
      <c r="GMU217" s="167"/>
      <c r="GMV217" s="167"/>
      <c r="GMW217" s="167"/>
      <c r="GMX217" s="167"/>
      <c r="GMY217" s="167"/>
      <c r="GMZ217" s="167"/>
      <c r="GNA217" s="167"/>
      <c r="GNB217" s="167"/>
      <c r="GNC217" s="167"/>
      <c r="GND217" s="167"/>
      <c r="GNE217" s="167"/>
      <c r="GNF217" s="167"/>
      <c r="GNG217" s="167"/>
      <c r="GNH217" s="167"/>
      <c r="GNI217" s="167"/>
      <c r="GNJ217" s="167"/>
      <c r="GNK217" s="167"/>
      <c r="GNL217" s="167"/>
      <c r="GNM217" s="167"/>
      <c r="GNN217" s="167"/>
      <c r="GNO217" s="167"/>
      <c r="GNP217" s="167"/>
      <c r="GNQ217" s="167"/>
      <c r="GNR217" s="167"/>
      <c r="GNS217" s="167"/>
      <c r="GNT217" s="167"/>
      <c r="GNU217" s="167"/>
      <c r="GNV217" s="167"/>
      <c r="GNW217" s="167"/>
      <c r="GNX217" s="167"/>
      <c r="GNY217" s="167"/>
      <c r="GNZ217" s="167"/>
      <c r="GOA217" s="167"/>
      <c r="GOB217" s="167"/>
      <c r="GOC217" s="167"/>
      <c r="GOD217" s="167"/>
      <c r="GOE217" s="167"/>
      <c r="GOF217" s="167"/>
      <c r="GOG217" s="167"/>
      <c r="GOH217" s="167"/>
      <c r="GOI217" s="167"/>
      <c r="GOJ217" s="167"/>
      <c r="GOK217" s="167"/>
      <c r="GOL217" s="167"/>
      <c r="GOM217" s="167"/>
      <c r="GON217" s="167"/>
      <c r="GOO217" s="167"/>
      <c r="GOP217" s="167"/>
      <c r="GOQ217" s="167"/>
      <c r="GOR217" s="167"/>
      <c r="GOS217" s="167"/>
      <c r="GOT217" s="167"/>
      <c r="GOU217" s="167"/>
      <c r="GOV217" s="167"/>
      <c r="GOW217" s="167"/>
      <c r="GOX217" s="167"/>
      <c r="GOY217" s="167"/>
      <c r="GOZ217" s="167"/>
      <c r="GPA217" s="167"/>
      <c r="GPB217" s="167"/>
      <c r="GPC217" s="167"/>
      <c r="GPD217" s="167"/>
      <c r="GPE217" s="167"/>
      <c r="GPF217" s="167"/>
      <c r="GPG217" s="167"/>
      <c r="GPH217" s="167"/>
      <c r="GPI217" s="167"/>
      <c r="GPJ217" s="167"/>
      <c r="GPK217" s="167"/>
      <c r="GPL217" s="167"/>
      <c r="GPM217" s="167"/>
      <c r="GPN217" s="167"/>
      <c r="GPO217" s="167"/>
      <c r="GPP217" s="167"/>
      <c r="GPQ217" s="167"/>
      <c r="GPR217" s="167"/>
      <c r="GPS217" s="167"/>
      <c r="GPT217" s="167"/>
      <c r="GPU217" s="167"/>
      <c r="GPV217" s="167"/>
      <c r="GPW217" s="167"/>
      <c r="GPX217" s="167"/>
      <c r="GPY217" s="167"/>
      <c r="GPZ217" s="167"/>
      <c r="GQA217" s="167"/>
      <c r="GQB217" s="167"/>
      <c r="GQC217" s="167"/>
      <c r="GQD217" s="167"/>
      <c r="GQE217" s="167"/>
      <c r="GQF217" s="167"/>
      <c r="GQG217" s="167"/>
      <c r="GQH217" s="167"/>
      <c r="GQI217" s="167"/>
      <c r="GQJ217" s="167"/>
      <c r="GQK217" s="167"/>
      <c r="GQL217" s="167"/>
      <c r="GQM217" s="167"/>
      <c r="GQN217" s="167"/>
      <c r="GQO217" s="167"/>
      <c r="GQP217" s="167"/>
      <c r="GQQ217" s="167"/>
      <c r="GQR217" s="167"/>
      <c r="GQS217" s="167"/>
      <c r="GQT217" s="167"/>
      <c r="GQU217" s="167"/>
      <c r="GQV217" s="167"/>
      <c r="GQW217" s="167"/>
      <c r="GQX217" s="167"/>
      <c r="GQY217" s="167"/>
      <c r="GQZ217" s="167"/>
      <c r="GRA217" s="167"/>
      <c r="GRB217" s="167"/>
      <c r="GRC217" s="167"/>
      <c r="GRD217" s="167"/>
      <c r="GRE217" s="167"/>
      <c r="GRF217" s="167"/>
      <c r="GRG217" s="167"/>
      <c r="GRH217" s="167"/>
      <c r="GRI217" s="167"/>
      <c r="GRJ217" s="167"/>
      <c r="GRK217" s="167"/>
      <c r="GRL217" s="167"/>
      <c r="GRM217" s="167"/>
      <c r="GRN217" s="167"/>
      <c r="GRO217" s="167"/>
      <c r="GRP217" s="167"/>
      <c r="GRQ217" s="167"/>
      <c r="GRR217" s="167"/>
      <c r="GRS217" s="167"/>
      <c r="GRT217" s="167"/>
      <c r="GRU217" s="167"/>
      <c r="GRV217" s="167"/>
      <c r="GRW217" s="167"/>
      <c r="GRX217" s="167"/>
      <c r="GRY217" s="167"/>
      <c r="GRZ217" s="167"/>
      <c r="GSA217" s="167"/>
      <c r="GSB217" s="167"/>
      <c r="GSC217" s="167"/>
      <c r="GSD217" s="167"/>
      <c r="GSE217" s="167"/>
      <c r="GSF217" s="167"/>
      <c r="GSG217" s="167"/>
      <c r="GSH217" s="167"/>
      <c r="GSI217" s="167"/>
      <c r="GSJ217" s="167"/>
      <c r="GSK217" s="167"/>
      <c r="GSL217" s="167"/>
      <c r="GSM217" s="167"/>
      <c r="GSN217" s="167"/>
      <c r="GSO217" s="167"/>
      <c r="GSP217" s="167"/>
      <c r="GSQ217" s="167"/>
      <c r="GSR217" s="167"/>
      <c r="GSS217" s="167"/>
      <c r="GST217" s="167"/>
      <c r="GSU217" s="167"/>
      <c r="GSV217" s="167"/>
      <c r="GSW217" s="167"/>
      <c r="GSX217" s="167"/>
      <c r="GSY217" s="167"/>
      <c r="GSZ217" s="167"/>
      <c r="GTA217" s="167"/>
      <c r="GTB217" s="167"/>
      <c r="GTC217" s="167"/>
      <c r="GTD217" s="167"/>
      <c r="GTE217" s="167"/>
      <c r="GTF217" s="167"/>
      <c r="GTG217" s="167"/>
      <c r="GTH217" s="167"/>
      <c r="GTI217" s="167"/>
      <c r="GTJ217" s="167"/>
      <c r="GTK217" s="167"/>
      <c r="GTL217" s="167"/>
      <c r="GTM217" s="167"/>
      <c r="GTN217" s="167"/>
      <c r="GTO217" s="167"/>
      <c r="GTP217" s="167"/>
      <c r="GTQ217" s="167"/>
      <c r="GTR217" s="167"/>
      <c r="GTS217" s="167"/>
      <c r="GTT217" s="167"/>
      <c r="GTU217" s="167"/>
      <c r="GTV217" s="167"/>
      <c r="GTW217" s="167"/>
      <c r="GTX217" s="167"/>
      <c r="GTY217" s="167"/>
      <c r="GTZ217" s="167"/>
      <c r="GUA217" s="167"/>
      <c r="GUB217" s="167"/>
      <c r="GUC217" s="167"/>
      <c r="GUD217" s="167"/>
      <c r="GUE217" s="167"/>
      <c r="GUF217" s="167"/>
      <c r="GUG217" s="167"/>
      <c r="GUH217" s="167"/>
      <c r="GUI217" s="167"/>
      <c r="GUJ217" s="167"/>
      <c r="GUK217" s="167"/>
      <c r="GUL217" s="167"/>
      <c r="GUM217" s="167"/>
      <c r="GUN217" s="167"/>
      <c r="GUO217" s="167"/>
      <c r="GUP217" s="167"/>
      <c r="GUQ217" s="167"/>
      <c r="GUR217" s="167"/>
      <c r="GUS217" s="167"/>
      <c r="GUT217" s="167"/>
      <c r="GUU217" s="167"/>
      <c r="GUV217" s="167"/>
      <c r="GUW217" s="167"/>
      <c r="GUX217" s="167"/>
      <c r="GUY217" s="167"/>
      <c r="GUZ217" s="167"/>
      <c r="GVA217" s="167"/>
      <c r="GVB217" s="167"/>
      <c r="GVC217" s="167"/>
      <c r="GVD217" s="167"/>
      <c r="GVE217" s="167"/>
      <c r="GVF217" s="167"/>
      <c r="GVG217" s="167"/>
      <c r="GVH217" s="167"/>
      <c r="GVI217" s="167"/>
      <c r="GVJ217" s="167"/>
      <c r="GVK217" s="167"/>
      <c r="GVL217" s="167"/>
      <c r="GVM217" s="167"/>
      <c r="GVN217" s="167"/>
      <c r="GVO217" s="167"/>
      <c r="GVP217" s="167"/>
      <c r="GVQ217" s="167"/>
      <c r="GVR217" s="167"/>
      <c r="GVS217" s="167"/>
      <c r="GVT217" s="167"/>
      <c r="GVU217" s="167"/>
      <c r="GVV217" s="167"/>
      <c r="GVW217" s="167"/>
      <c r="GVX217" s="167"/>
      <c r="GVY217" s="167"/>
      <c r="GVZ217" s="167"/>
      <c r="GWA217" s="167"/>
      <c r="GWB217" s="167"/>
      <c r="GWC217" s="167"/>
      <c r="GWD217" s="167"/>
      <c r="GWE217" s="167"/>
      <c r="GWF217" s="167"/>
      <c r="GWG217" s="167"/>
      <c r="GWH217" s="167"/>
      <c r="GWI217" s="167"/>
      <c r="GWJ217" s="167"/>
      <c r="GWK217" s="167"/>
      <c r="GWL217" s="167"/>
      <c r="GWM217" s="167"/>
      <c r="GWN217" s="167"/>
      <c r="GWO217" s="167"/>
      <c r="GWP217" s="167"/>
      <c r="GWQ217" s="167"/>
      <c r="GWR217" s="167"/>
      <c r="GWS217" s="167"/>
      <c r="GWT217" s="167"/>
      <c r="GWU217" s="167"/>
      <c r="GWV217" s="167"/>
      <c r="GWW217" s="167"/>
      <c r="GWX217" s="167"/>
      <c r="GWY217" s="167"/>
      <c r="GWZ217" s="167"/>
      <c r="GXA217" s="167"/>
      <c r="GXB217" s="167"/>
      <c r="GXC217" s="167"/>
      <c r="GXD217" s="167"/>
      <c r="GXE217" s="167"/>
      <c r="GXF217" s="167"/>
      <c r="GXG217" s="167"/>
      <c r="GXH217" s="167"/>
      <c r="GXI217" s="167"/>
      <c r="GXJ217" s="167"/>
      <c r="GXK217" s="167"/>
      <c r="GXL217" s="167"/>
      <c r="GXM217" s="167"/>
      <c r="GXN217" s="167"/>
      <c r="GXO217" s="167"/>
      <c r="GXP217" s="167"/>
      <c r="GXQ217" s="167"/>
      <c r="GXR217" s="167"/>
      <c r="GXS217" s="167"/>
      <c r="GXT217" s="167"/>
      <c r="GXU217" s="167"/>
      <c r="GXV217" s="167"/>
      <c r="GXW217" s="167"/>
      <c r="GXX217" s="167"/>
      <c r="GXY217" s="167"/>
      <c r="GXZ217" s="167"/>
      <c r="GYA217" s="167"/>
      <c r="GYB217" s="167"/>
      <c r="GYC217" s="167"/>
      <c r="GYD217" s="167"/>
      <c r="GYE217" s="167"/>
      <c r="GYF217" s="167"/>
      <c r="GYG217" s="167"/>
      <c r="GYH217" s="167"/>
      <c r="GYI217" s="167"/>
      <c r="GYJ217" s="167"/>
      <c r="GYK217" s="167"/>
      <c r="GYL217" s="167"/>
      <c r="GYM217" s="167"/>
      <c r="GYN217" s="167"/>
      <c r="GYO217" s="167"/>
      <c r="GYP217" s="167"/>
      <c r="GYQ217" s="167"/>
      <c r="GYR217" s="167"/>
      <c r="GYS217" s="167"/>
      <c r="GYT217" s="167"/>
      <c r="GYU217" s="167"/>
      <c r="GYV217" s="167"/>
      <c r="GYW217" s="167"/>
      <c r="GYX217" s="167"/>
      <c r="GYY217" s="167"/>
      <c r="GYZ217" s="167"/>
      <c r="GZA217" s="167"/>
      <c r="GZB217" s="167"/>
      <c r="GZC217" s="167"/>
      <c r="GZD217" s="167"/>
      <c r="GZE217" s="167"/>
      <c r="GZF217" s="167"/>
      <c r="GZG217" s="167"/>
      <c r="GZH217" s="167"/>
      <c r="GZI217" s="167"/>
      <c r="GZJ217" s="167"/>
      <c r="GZK217" s="167"/>
      <c r="GZL217" s="167"/>
      <c r="GZM217" s="167"/>
      <c r="GZN217" s="167"/>
      <c r="GZO217" s="167"/>
      <c r="GZP217" s="167"/>
      <c r="GZQ217" s="167"/>
      <c r="GZR217" s="167"/>
      <c r="GZS217" s="167"/>
      <c r="GZT217" s="167"/>
      <c r="GZU217" s="167"/>
      <c r="GZV217" s="167"/>
      <c r="GZW217" s="167"/>
      <c r="GZX217" s="167"/>
      <c r="GZY217" s="167"/>
      <c r="GZZ217" s="167"/>
      <c r="HAA217" s="167"/>
      <c r="HAB217" s="167"/>
      <c r="HAC217" s="167"/>
      <c r="HAD217" s="167"/>
      <c r="HAE217" s="167"/>
      <c r="HAF217" s="167"/>
      <c r="HAG217" s="167"/>
      <c r="HAH217" s="167"/>
      <c r="HAI217" s="167"/>
      <c r="HAJ217" s="167"/>
      <c r="HAK217" s="167"/>
      <c r="HAL217" s="167"/>
      <c r="HAM217" s="167"/>
      <c r="HAN217" s="167"/>
      <c r="HAO217" s="167"/>
      <c r="HAP217" s="167"/>
      <c r="HAQ217" s="167"/>
      <c r="HAR217" s="167"/>
      <c r="HAS217" s="167"/>
      <c r="HAT217" s="167"/>
      <c r="HAU217" s="167"/>
      <c r="HAV217" s="167"/>
      <c r="HAW217" s="167"/>
      <c r="HAX217" s="167"/>
      <c r="HAY217" s="167"/>
      <c r="HAZ217" s="167"/>
      <c r="HBA217" s="167"/>
      <c r="HBB217" s="167"/>
      <c r="HBC217" s="167"/>
      <c r="HBD217" s="167"/>
      <c r="HBE217" s="167"/>
      <c r="HBF217" s="167"/>
      <c r="HBG217" s="167"/>
      <c r="HBH217" s="167"/>
      <c r="HBI217" s="167"/>
      <c r="HBJ217" s="167"/>
      <c r="HBK217" s="167"/>
      <c r="HBL217" s="167"/>
      <c r="HBM217" s="167"/>
      <c r="HBN217" s="167"/>
      <c r="HBO217" s="167"/>
      <c r="HBP217" s="167"/>
      <c r="HBQ217" s="167"/>
      <c r="HBR217" s="167"/>
      <c r="HBS217" s="167"/>
      <c r="HBT217" s="167"/>
      <c r="HBU217" s="167"/>
      <c r="HBV217" s="167"/>
      <c r="HBW217" s="167"/>
      <c r="HBX217" s="167"/>
      <c r="HBY217" s="167"/>
      <c r="HBZ217" s="167"/>
      <c r="HCA217" s="167"/>
      <c r="HCB217" s="167"/>
      <c r="HCC217" s="167"/>
      <c r="HCD217" s="167"/>
      <c r="HCE217" s="167"/>
      <c r="HCF217" s="167"/>
      <c r="HCG217" s="167"/>
      <c r="HCH217" s="167"/>
      <c r="HCI217" s="167"/>
      <c r="HCJ217" s="167"/>
      <c r="HCK217" s="167"/>
      <c r="HCL217" s="167"/>
      <c r="HCM217" s="167"/>
      <c r="HCN217" s="167"/>
      <c r="HCO217" s="167"/>
      <c r="HCP217" s="167"/>
      <c r="HCQ217" s="167"/>
      <c r="HCR217" s="167"/>
      <c r="HCS217" s="167"/>
      <c r="HCT217" s="167"/>
      <c r="HCU217" s="167"/>
      <c r="HCV217" s="167"/>
      <c r="HCW217" s="167"/>
      <c r="HCX217" s="167"/>
      <c r="HCY217" s="167"/>
      <c r="HCZ217" s="167"/>
      <c r="HDA217" s="167"/>
      <c r="HDB217" s="167"/>
      <c r="HDC217" s="167"/>
      <c r="HDD217" s="167"/>
      <c r="HDE217" s="167"/>
      <c r="HDF217" s="167"/>
      <c r="HDG217" s="167"/>
      <c r="HDH217" s="167"/>
      <c r="HDI217" s="167"/>
      <c r="HDJ217" s="167"/>
      <c r="HDK217" s="167"/>
      <c r="HDL217" s="167"/>
      <c r="HDM217" s="167"/>
      <c r="HDN217" s="167"/>
      <c r="HDO217" s="167"/>
      <c r="HDP217" s="167"/>
      <c r="HDQ217" s="167"/>
      <c r="HDR217" s="167"/>
      <c r="HDS217" s="167"/>
      <c r="HDT217" s="167"/>
      <c r="HDU217" s="167"/>
      <c r="HDV217" s="167"/>
      <c r="HDW217" s="167"/>
      <c r="HDX217" s="167"/>
      <c r="HDY217" s="167"/>
      <c r="HDZ217" s="167"/>
      <c r="HEA217" s="167"/>
      <c r="HEB217" s="167"/>
      <c r="HEC217" s="167"/>
      <c r="HED217" s="167"/>
      <c r="HEE217" s="167"/>
      <c r="HEF217" s="167"/>
      <c r="HEG217" s="167"/>
      <c r="HEH217" s="167"/>
      <c r="HEI217" s="167"/>
      <c r="HEJ217" s="167"/>
      <c r="HEK217" s="167"/>
      <c r="HEL217" s="167"/>
      <c r="HEM217" s="167"/>
      <c r="HEN217" s="167"/>
      <c r="HEO217" s="167"/>
      <c r="HEP217" s="167"/>
      <c r="HEQ217" s="167"/>
      <c r="HER217" s="167"/>
      <c r="HES217" s="167"/>
      <c r="HET217" s="167"/>
      <c r="HEU217" s="167"/>
      <c r="HEV217" s="167"/>
      <c r="HEW217" s="167"/>
      <c r="HEX217" s="167"/>
      <c r="HEY217" s="167"/>
      <c r="HEZ217" s="167"/>
      <c r="HFA217" s="167"/>
      <c r="HFB217" s="167"/>
      <c r="HFC217" s="167"/>
      <c r="HFD217" s="167"/>
      <c r="HFE217" s="167"/>
      <c r="HFF217" s="167"/>
      <c r="HFG217" s="167"/>
      <c r="HFH217" s="167"/>
      <c r="HFI217" s="167"/>
      <c r="HFJ217" s="167"/>
      <c r="HFK217" s="167"/>
      <c r="HFL217" s="167"/>
      <c r="HFM217" s="167"/>
      <c r="HFN217" s="167"/>
      <c r="HFO217" s="167"/>
      <c r="HFP217" s="167"/>
      <c r="HFQ217" s="167"/>
      <c r="HFR217" s="167"/>
      <c r="HFS217" s="167"/>
      <c r="HFT217" s="167"/>
      <c r="HFU217" s="167"/>
      <c r="HFV217" s="167"/>
      <c r="HFW217" s="167"/>
      <c r="HFX217" s="167"/>
      <c r="HFY217" s="167"/>
      <c r="HFZ217" s="167"/>
      <c r="HGA217" s="167"/>
      <c r="HGB217" s="167"/>
      <c r="HGC217" s="167"/>
      <c r="HGD217" s="167"/>
      <c r="HGE217" s="167"/>
      <c r="HGF217" s="167"/>
      <c r="HGG217" s="167"/>
      <c r="HGH217" s="167"/>
      <c r="HGI217" s="167"/>
      <c r="HGJ217" s="167"/>
      <c r="HGK217" s="167"/>
      <c r="HGL217" s="167"/>
      <c r="HGM217" s="167"/>
      <c r="HGN217" s="167"/>
      <c r="HGO217" s="167"/>
      <c r="HGP217" s="167"/>
      <c r="HGQ217" s="167"/>
      <c r="HGR217" s="167"/>
      <c r="HGS217" s="167"/>
      <c r="HGT217" s="167"/>
      <c r="HGU217" s="167"/>
      <c r="HGV217" s="167"/>
      <c r="HGW217" s="167"/>
      <c r="HGX217" s="167"/>
      <c r="HGY217" s="167"/>
      <c r="HGZ217" s="167"/>
      <c r="HHA217" s="167"/>
      <c r="HHB217" s="167"/>
      <c r="HHC217" s="167"/>
      <c r="HHD217" s="167"/>
      <c r="HHE217" s="167"/>
      <c r="HHF217" s="167"/>
      <c r="HHG217" s="167"/>
      <c r="HHH217" s="167"/>
      <c r="HHI217" s="167"/>
      <c r="HHJ217" s="167"/>
      <c r="HHK217" s="167"/>
      <c r="HHL217" s="167"/>
      <c r="HHM217" s="167"/>
      <c r="HHN217" s="167"/>
      <c r="HHO217" s="167"/>
      <c r="HHP217" s="167"/>
      <c r="HHQ217" s="167"/>
      <c r="HHR217" s="167"/>
      <c r="HHS217" s="167"/>
      <c r="HHT217" s="167"/>
      <c r="HHU217" s="167"/>
      <c r="HHV217" s="167"/>
      <c r="HHW217" s="167"/>
      <c r="HHX217" s="167"/>
      <c r="HHY217" s="167"/>
      <c r="HHZ217" s="167"/>
      <c r="HIA217" s="167"/>
      <c r="HIB217" s="167"/>
      <c r="HIC217" s="167"/>
      <c r="HID217" s="167"/>
      <c r="HIE217" s="167"/>
      <c r="HIF217" s="167"/>
      <c r="HIG217" s="167"/>
      <c r="HIH217" s="167"/>
      <c r="HII217" s="167"/>
      <c r="HIJ217" s="167"/>
      <c r="HIK217" s="167"/>
      <c r="HIL217" s="167"/>
      <c r="HIM217" s="167"/>
      <c r="HIN217" s="167"/>
      <c r="HIO217" s="167"/>
      <c r="HIP217" s="167"/>
      <c r="HIQ217" s="167"/>
      <c r="HIR217" s="167"/>
      <c r="HIS217" s="167"/>
      <c r="HIT217" s="167"/>
      <c r="HIU217" s="167"/>
      <c r="HIV217" s="167"/>
      <c r="HIW217" s="167"/>
      <c r="HIX217" s="167"/>
      <c r="HIY217" s="167"/>
      <c r="HIZ217" s="167"/>
      <c r="HJA217" s="167"/>
      <c r="HJB217" s="167"/>
      <c r="HJC217" s="167"/>
      <c r="HJD217" s="167"/>
      <c r="HJE217" s="167"/>
      <c r="HJF217" s="167"/>
      <c r="HJG217" s="167"/>
      <c r="HJH217" s="167"/>
      <c r="HJI217" s="167"/>
      <c r="HJJ217" s="167"/>
      <c r="HJK217" s="167"/>
      <c r="HJL217" s="167"/>
      <c r="HJM217" s="167"/>
      <c r="HJN217" s="167"/>
      <c r="HJO217" s="167"/>
      <c r="HJP217" s="167"/>
      <c r="HJQ217" s="167"/>
      <c r="HJR217" s="167"/>
      <c r="HJS217" s="167"/>
      <c r="HJT217" s="167"/>
      <c r="HJU217" s="167"/>
      <c r="HJV217" s="167"/>
      <c r="HJW217" s="167"/>
      <c r="HJX217" s="167"/>
      <c r="HJY217" s="167"/>
      <c r="HJZ217" s="167"/>
      <c r="HKA217" s="167"/>
      <c r="HKB217" s="167"/>
      <c r="HKC217" s="167"/>
      <c r="HKD217" s="167"/>
      <c r="HKE217" s="167"/>
      <c r="HKF217" s="167"/>
      <c r="HKG217" s="167"/>
      <c r="HKH217" s="167"/>
      <c r="HKI217" s="167"/>
      <c r="HKJ217" s="167"/>
      <c r="HKK217" s="167"/>
      <c r="HKL217" s="167"/>
      <c r="HKM217" s="167"/>
      <c r="HKN217" s="167"/>
      <c r="HKO217" s="167"/>
      <c r="HKP217" s="167"/>
      <c r="HKQ217" s="167"/>
      <c r="HKR217" s="167"/>
      <c r="HKS217" s="167"/>
      <c r="HKT217" s="167"/>
      <c r="HKU217" s="167"/>
      <c r="HKV217" s="167"/>
      <c r="HKW217" s="167"/>
      <c r="HKX217" s="167"/>
      <c r="HKY217" s="167"/>
      <c r="HKZ217" s="167"/>
      <c r="HLA217" s="167"/>
      <c r="HLB217" s="167"/>
      <c r="HLC217" s="167"/>
      <c r="HLD217" s="167"/>
      <c r="HLE217" s="167"/>
      <c r="HLF217" s="167"/>
      <c r="HLG217" s="167"/>
      <c r="HLH217" s="167"/>
      <c r="HLI217" s="167"/>
      <c r="HLJ217" s="167"/>
      <c r="HLK217" s="167"/>
      <c r="HLL217" s="167"/>
      <c r="HLM217" s="167"/>
      <c r="HLN217" s="167"/>
      <c r="HLO217" s="167"/>
      <c r="HLP217" s="167"/>
      <c r="HLQ217" s="167"/>
      <c r="HLR217" s="167"/>
      <c r="HLS217" s="167"/>
      <c r="HLT217" s="167"/>
      <c r="HLU217" s="167"/>
      <c r="HLV217" s="167"/>
      <c r="HLW217" s="167"/>
      <c r="HLX217" s="167"/>
      <c r="HLY217" s="167"/>
      <c r="HLZ217" s="167"/>
      <c r="HMA217" s="167"/>
      <c r="HMB217" s="167"/>
      <c r="HMC217" s="167"/>
      <c r="HMD217" s="167"/>
      <c r="HME217" s="167"/>
      <c r="HMF217" s="167"/>
      <c r="HMG217" s="167"/>
      <c r="HMH217" s="167"/>
      <c r="HMI217" s="167"/>
      <c r="HMJ217" s="167"/>
      <c r="HMK217" s="167"/>
      <c r="HML217" s="167"/>
      <c r="HMM217" s="167"/>
      <c r="HMN217" s="167"/>
      <c r="HMO217" s="167"/>
      <c r="HMP217" s="167"/>
      <c r="HMQ217" s="167"/>
      <c r="HMR217" s="167"/>
      <c r="HMS217" s="167"/>
      <c r="HMT217" s="167"/>
      <c r="HMU217" s="167"/>
      <c r="HMV217" s="167"/>
      <c r="HMW217" s="167"/>
      <c r="HMX217" s="167"/>
      <c r="HMY217" s="167"/>
      <c r="HMZ217" s="167"/>
      <c r="HNA217" s="167"/>
      <c r="HNB217" s="167"/>
      <c r="HNC217" s="167"/>
      <c r="HND217" s="167"/>
      <c r="HNE217" s="167"/>
      <c r="HNF217" s="167"/>
      <c r="HNG217" s="167"/>
      <c r="HNH217" s="167"/>
      <c r="HNI217" s="167"/>
      <c r="HNJ217" s="167"/>
      <c r="HNK217" s="167"/>
      <c r="HNL217" s="167"/>
      <c r="HNM217" s="167"/>
      <c r="HNN217" s="167"/>
      <c r="HNO217" s="167"/>
      <c r="HNP217" s="167"/>
      <c r="HNQ217" s="167"/>
      <c r="HNR217" s="167"/>
      <c r="HNS217" s="167"/>
      <c r="HNT217" s="167"/>
      <c r="HNU217" s="167"/>
      <c r="HNV217" s="167"/>
      <c r="HNW217" s="167"/>
      <c r="HNX217" s="167"/>
      <c r="HNY217" s="167"/>
      <c r="HNZ217" s="167"/>
      <c r="HOA217" s="167"/>
      <c r="HOB217" s="167"/>
      <c r="HOC217" s="167"/>
      <c r="HOD217" s="167"/>
      <c r="HOE217" s="167"/>
      <c r="HOF217" s="167"/>
      <c r="HOG217" s="167"/>
      <c r="HOH217" s="167"/>
      <c r="HOI217" s="167"/>
      <c r="HOJ217" s="167"/>
      <c r="HOK217" s="167"/>
      <c r="HOL217" s="167"/>
      <c r="HOM217" s="167"/>
      <c r="HON217" s="167"/>
      <c r="HOO217" s="167"/>
      <c r="HOP217" s="167"/>
      <c r="HOQ217" s="167"/>
      <c r="HOR217" s="167"/>
      <c r="HOS217" s="167"/>
      <c r="HOT217" s="167"/>
      <c r="HOU217" s="167"/>
      <c r="HOV217" s="167"/>
      <c r="HOW217" s="167"/>
      <c r="HOX217" s="167"/>
      <c r="HOY217" s="167"/>
      <c r="HOZ217" s="167"/>
      <c r="HPA217" s="167"/>
      <c r="HPB217" s="167"/>
      <c r="HPC217" s="167"/>
      <c r="HPD217" s="167"/>
      <c r="HPE217" s="167"/>
      <c r="HPF217" s="167"/>
      <c r="HPG217" s="167"/>
      <c r="HPH217" s="167"/>
      <c r="HPI217" s="167"/>
      <c r="HPJ217" s="167"/>
      <c r="HPK217" s="167"/>
      <c r="HPL217" s="167"/>
      <c r="HPM217" s="167"/>
      <c r="HPN217" s="167"/>
      <c r="HPO217" s="167"/>
      <c r="HPP217" s="167"/>
      <c r="HPQ217" s="167"/>
      <c r="HPR217" s="167"/>
      <c r="HPS217" s="167"/>
      <c r="HPT217" s="167"/>
      <c r="HPU217" s="167"/>
      <c r="HPV217" s="167"/>
      <c r="HPW217" s="167"/>
      <c r="HPX217" s="167"/>
      <c r="HPY217" s="167"/>
      <c r="HPZ217" s="167"/>
      <c r="HQA217" s="167"/>
      <c r="HQB217" s="167"/>
      <c r="HQC217" s="167"/>
      <c r="HQD217" s="167"/>
      <c r="HQE217" s="167"/>
      <c r="HQF217" s="167"/>
      <c r="HQG217" s="167"/>
      <c r="HQH217" s="167"/>
      <c r="HQI217" s="167"/>
      <c r="HQJ217" s="167"/>
      <c r="HQK217" s="167"/>
      <c r="HQL217" s="167"/>
      <c r="HQM217" s="167"/>
      <c r="HQN217" s="167"/>
      <c r="HQO217" s="167"/>
      <c r="HQP217" s="167"/>
      <c r="HQQ217" s="167"/>
      <c r="HQR217" s="167"/>
      <c r="HQS217" s="167"/>
      <c r="HQT217" s="167"/>
      <c r="HQU217" s="167"/>
      <c r="HQV217" s="167"/>
      <c r="HQW217" s="167"/>
      <c r="HQX217" s="167"/>
      <c r="HQY217" s="167"/>
      <c r="HQZ217" s="167"/>
      <c r="HRA217" s="167"/>
      <c r="HRB217" s="167"/>
      <c r="HRC217" s="167"/>
      <c r="HRD217" s="167"/>
      <c r="HRE217" s="167"/>
      <c r="HRF217" s="167"/>
      <c r="HRG217" s="167"/>
      <c r="HRH217" s="167"/>
      <c r="HRI217" s="167"/>
      <c r="HRJ217" s="167"/>
      <c r="HRK217" s="167"/>
      <c r="HRL217" s="167"/>
      <c r="HRM217" s="167"/>
      <c r="HRN217" s="167"/>
      <c r="HRO217" s="167"/>
      <c r="HRP217" s="167"/>
      <c r="HRQ217" s="167"/>
      <c r="HRR217" s="167"/>
      <c r="HRS217" s="167"/>
      <c r="HRT217" s="167"/>
      <c r="HRU217" s="167"/>
      <c r="HRV217" s="167"/>
      <c r="HRW217" s="167"/>
      <c r="HRX217" s="167"/>
      <c r="HRY217" s="167"/>
      <c r="HRZ217" s="167"/>
      <c r="HSA217" s="167"/>
      <c r="HSB217" s="167"/>
      <c r="HSC217" s="167"/>
      <c r="HSD217" s="167"/>
      <c r="HSE217" s="167"/>
      <c r="HSF217" s="167"/>
      <c r="HSG217" s="167"/>
      <c r="HSH217" s="167"/>
      <c r="HSI217" s="167"/>
      <c r="HSJ217" s="167"/>
      <c r="HSK217" s="167"/>
      <c r="HSL217" s="167"/>
      <c r="HSM217" s="167"/>
      <c r="HSN217" s="167"/>
      <c r="HSO217" s="167"/>
      <c r="HSP217" s="167"/>
      <c r="HSQ217" s="167"/>
      <c r="HSR217" s="167"/>
      <c r="HSS217" s="167"/>
      <c r="HST217" s="167"/>
      <c r="HSU217" s="167"/>
      <c r="HSV217" s="167"/>
      <c r="HSW217" s="167"/>
      <c r="HSX217" s="167"/>
      <c r="HSY217" s="167"/>
      <c r="HSZ217" s="167"/>
      <c r="HTA217" s="167"/>
      <c r="HTB217" s="167"/>
      <c r="HTC217" s="167"/>
      <c r="HTD217" s="167"/>
      <c r="HTE217" s="167"/>
      <c r="HTF217" s="167"/>
      <c r="HTG217" s="167"/>
      <c r="HTH217" s="167"/>
      <c r="HTI217" s="167"/>
      <c r="HTJ217" s="167"/>
      <c r="HTK217" s="167"/>
      <c r="HTL217" s="167"/>
      <c r="HTM217" s="167"/>
      <c r="HTN217" s="167"/>
      <c r="HTO217" s="167"/>
      <c r="HTP217" s="167"/>
      <c r="HTQ217" s="167"/>
      <c r="HTR217" s="167"/>
      <c r="HTS217" s="167"/>
      <c r="HTT217" s="167"/>
      <c r="HTU217" s="167"/>
      <c r="HTV217" s="167"/>
      <c r="HTW217" s="167"/>
      <c r="HTX217" s="167"/>
      <c r="HTY217" s="167"/>
      <c r="HTZ217" s="167"/>
      <c r="HUA217" s="167"/>
      <c r="HUB217" s="167"/>
      <c r="HUC217" s="167"/>
      <c r="HUD217" s="167"/>
      <c r="HUE217" s="167"/>
      <c r="HUF217" s="167"/>
      <c r="HUG217" s="167"/>
      <c r="HUH217" s="167"/>
      <c r="HUI217" s="167"/>
      <c r="HUJ217" s="167"/>
      <c r="HUK217" s="167"/>
      <c r="HUL217" s="167"/>
      <c r="HUM217" s="167"/>
      <c r="HUN217" s="167"/>
      <c r="HUO217" s="167"/>
      <c r="HUP217" s="167"/>
      <c r="HUQ217" s="167"/>
      <c r="HUR217" s="167"/>
      <c r="HUS217" s="167"/>
      <c r="HUT217" s="167"/>
      <c r="HUU217" s="167"/>
      <c r="HUV217" s="167"/>
      <c r="HUW217" s="167"/>
      <c r="HUX217" s="167"/>
      <c r="HUY217" s="167"/>
      <c r="HUZ217" s="167"/>
      <c r="HVA217" s="167"/>
      <c r="HVB217" s="167"/>
      <c r="HVC217" s="167"/>
      <c r="HVD217" s="167"/>
      <c r="HVE217" s="167"/>
      <c r="HVF217" s="167"/>
      <c r="HVG217" s="167"/>
      <c r="HVH217" s="167"/>
      <c r="HVI217" s="167"/>
      <c r="HVJ217" s="167"/>
      <c r="HVK217" s="167"/>
      <c r="HVL217" s="167"/>
      <c r="HVM217" s="167"/>
      <c r="HVN217" s="167"/>
      <c r="HVO217" s="167"/>
      <c r="HVP217" s="167"/>
      <c r="HVQ217" s="167"/>
      <c r="HVR217" s="167"/>
      <c r="HVS217" s="167"/>
      <c r="HVT217" s="167"/>
      <c r="HVU217" s="167"/>
      <c r="HVV217" s="167"/>
      <c r="HVW217" s="167"/>
      <c r="HVX217" s="167"/>
      <c r="HVY217" s="167"/>
      <c r="HVZ217" s="167"/>
      <c r="HWA217" s="167"/>
      <c r="HWB217" s="167"/>
      <c r="HWC217" s="167"/>
      <c r="HWD217" s="167"/>
      <c r="HWE217" s="167"/>
      <c r="HWF217" s="167"/>
      <c r="HWG217" s="167"/>
      <c r="HWH217" s="167"/>
      <c r="HWI217" s="167"/>
      <c r="HWJ217" s="167"/>
      <c r="HWK217" s="167"/>
      <c r="HWL217" s="167"/>
      <c r="HWM217" s="167"/>
      <c r="HWN217" s="167"/>
      <c r="HWO217" s="167"/>
      <c r="HWP217" s="167"/>
      <c r="HWQ217" s="167"/>
      <c r="HWR217" s="167"/>
      <c r="HWS217" s="167"/>
      <c r="HWT217" s="167"/>
      <c r="HWU217" s="167"/>
      <c r="HWV217" s="167"/>
      <c r="HWW217" s="167"/>
      <c r="HWX217" s="167"/>
      <c r="HWY217" s="167"/>
      <c r="HWZ217" s="167"/>
      <c r="HXA217" s="167"/>
      <c r="HXB217" s="167"/>
      <c r="HXC217" s="167"/>
      <c r="HXD217" s="167"/>
      <c r="HXE217" s="167"/>
      <c r="HXF217" s="167"/>
      <c r="HXG217" s="167"/>
      <c r="HXH217" s="167"/>
      <c r="HXI217" s="167"/>
      <c r="HXJ217" s="167"/>
      <c r="HXK217" s="167"/>
      <c r="HXL217" s="167"/>
      <c r="HXM217" s="167"/>
      <c r="HXN217" s="167"/>
      <c r="HXO217" s="167"/>
      <c r="HXP217" s="167"/>
      <c r="HXQ217" s="167"/>
      <c r="HXR217" s="167"/>
      <c r="HXS217" s="167"/>
      <c r="HXT217" s="167"/>
      <c r="HXU217" s="167"/>
      <c r="HXV217" s="167"/>
      <c r="HXW217" s="167"/>
      <c r="HXX217" s="167"/>
      <c r="HXY217" s="167"/>
      <c r="HXZ217" s="167"/>
      <c r="HYA217" s="167"/>
      <c r="HYB217" s="167"/>
      <c r="HYC217" s="167"/>
      <c r="HYD217" s="167"/>
      <c r="HYE217" s="167"/>
      <c r="HYF217" s="167"/>
      <c r="HYG217" s="167"/>
      <c r="HYH217" s="167"/>
      <c r="HYI217" s="167"/>
      <c r="HYJ217" s="167"/>
      <c r="HYK217" s="167"/>
      <c r="HYL217" s="167"/>
      <c r="HYM217" s="167"/>
      <c r="HYN217" s="167"/>
      <c r="HYO217" s="167"/>
      <c r="HYP217" s="167"/>
      <c r="HYQ217" s="167"/>
      <c r="HYR217" s="167"/>
      <c r="HYS217" s="167"/>
      <c r="HYT217" s="167"/>
      <c r="HYU217" s="167"/>
      <c r="HYV217" s="167"/>
      <c r="HYW217" s="167"/>
      <c r="HYX217" s="167"/>
      <c r="HYY217" s="167"/>
      <c r="HYZ217" s="167"/>
      <c r="HZA217" s="167"/>
      <c r="HZB217" s="167"/>
      <c r="HZC217" s="167"/>
      <c r="HZD217" s="167"/>
      <c r="HZE217" s="167"/>
      <c r="HZF217" s="167"/>
      <c r="HZG217" s="167"/>
      <c r="HZH217" s="167"/>
      <c r="HZI217" s="167"/>
      <c r="HZJ217" s="167"/>
      <c r="HZK217" s="167"/>
      <c r="HZL217" s="167"/>
      <c r="HZM217" s="167"/>
      <c r="HZN217" s="167"/>
      <c r="HZO217" s="167"/>
      <c r="HZP217" s="167"/>
      <c r="HZQ217" s="167"/>
      <c r="HZR217" s="167"/>
      <c r="HZS217" s="167"/>
      <c r="HZT217" s="167"/>
      <c r="HZU217" s="167"/>
      <c r="HZV217" s="167"/>
      <c r="HZW217" s="167"/>
      <c r="HZX217" s="167"/>
      <c r="HZY217" s="167"/>
      <c r="HZZ217" s="167"/>
      <c r="IAA217" s="167"/>
      <c r="IAB217" s="167"/>
      <c r="IAC217" s="167"/>
      <c r="IAD217" s="167"/>
      <c r="IAE217" s="167"/>
      <c r="IAF217" s="167"/>
      <c r="IAG217" s="167"/>
      <c r="IAH217" s="167"/>
      <c r="IAI217" s="167"/>
      <c r="IAJ217" s="167"/>
      <c r="IAK217" s="167"/>
      <c r="IAL217" s="167"/>
      <c r="IAM217" s="167"/>
      <c r="IAN217" s="167"/>
      <c r="IAO217" s="167"/>
      <c r="IAP217" s="167"/>
      <c r="IAQ217" s="167"/>
      <c r="IAR217" s="167"/>
      <c r="IAS217" s="167"/>
      <c r="IAT217" s="167"/>
      <c r="IAU217" s="167"/>
      <c r="IAV217" s="167"/>
      <c r="IAW217" s="167"/>
      <c r="IAX217" s="167"/>
      <c r="IAY217" s="167"/>
      <c r="IAZ217" s="167"/>
      <c r="IBA217" s="167"/>
      <c r="IBB217" s="167"/>
      <c r="IBC217" s="167"/>
      <c r="IBD217" s="167"/>
      <c r="IBE217" s="167"/>
      <c r="IBF217" s="167"/>
      <c r="IBG217" s="167"/>
      <c r="IBH217" s="167"/>
      <c r="IBI217" s="167"/>
      <c r="IBJ217" s="167"/>
      <c r="IBK217" s="167"/>
      <c r="IBL217" s="167"/>
      <c r="IBM217" s="167"/>
      <c r="IBN217" s="167"/>
      <c r="IBO217" s="167"/>
      <c r="IBP217" s="167"/>
      <c r="IBQ217" s="167"/>
      <c r="IBR217" s="167"/>
      <c r="IBS217" s="167"/>
      <c r="IBT217" s="167"/>
      <c r="IBU217" s="167"/>
      <c r="IBV217" s="167"/>
      <c r="IBW217" s="167"/>
      <c r="IBX217" s="167"/>
      <c r="IBY217" s="167"/>
      <c r="IBZ217" s="167"/>
      <c r="ICA217" s="167"/>
      <c r="ICB217" s="167"/>
      <c r="ICC217" s="167"/>
      <c r="ICD217" s="167"/>
      <c r="ICE217" s="167"/>
      <c r="ICF217" s="167"/>
      <c r="ICG217" s="167"/>
      <c r="ICH217" s="167"/>
      <c r="ICI217" s="167"/>
      <c r="ICJ217" s="167"/>
      <c r="ICK217" s="167"/>
      <c r="ICL217" s="167"/>
      <c r="ICM217" s="167"/>
      <c r="ICN217" s="167"/>
      <c r="ICO217" s="167"/>
      <c r="ICP217" s="167"/>
      <c r="ICQ217" s="167"/>
      <c r="ICR217" s="167"/>
      <c r="ICS217" s="167"/>
      <c r="ICT217" s="167"/>
      <c r="ICU217" s="167"/>
      <c r="ICV217" s="167"/>
      <c r="ICW217" s="167"/>
      <c r="ICX217" s="167"/>
      <c r="ICY217" s="167"/>
      <c r="ICZ217" s="167"/>
      <c r="IDA217" s="167"/>
      <c r="IDB217" s="167"/>
      <c r="IDC217" s="167"/>
      <c r="IDD217" s="167"/>
      <c r="IDE217" s="167"/>
      <c r="IDF217" s="167"/>
      <c r="IDG217" s="167"/>
      <c r="IDH217" s="167"/>
      <c r="IDI217" s="167"/>
      <c r="IDJ217" s="167"/>
      <c r="IDK217" s="167"/>
      <c r="IDL217" s="167"/>
      <c r="IDM217" s="167"/>
      <c r="IDN217" s="167"/>
      <c r="IDO217" s="167"/>
      <c r="IDP217" s="167"/>
      <c r="IDQ217" s="167"/>
      <c r="IDR217" s="167"/>
      <c r="IDS217" s="167"/>
      <c r="IDT217" s="167"/>
      <c r="IDU217" s="167"/>
      <c r="IDV217" s="167"/>
      <c r="IDW217" s="167"/>
      <c r="IDX217" s="167"/>
      <c r="IDY217" s="167"/>
      <c r="IDZ217" s="167"/>
      <c r="IEA217" s="167"/>
      <c r="IEB217" s="167"/>
      <c r="IEC217" s="167"/>
      <c r="IED217" s="167"/>
      <c r="IEE217" s="167"/>
      <c r="IEF217" s="167"/>
      <c r="IEG217" s="167"/>
      <c r="IEH217" s="167"/>
      <c r="IEI217" s="167"/>
      <c r="IEJ217" s="167"/>
      <c r="IEK217" s="167"/>
      <c r="IEL217" s="167"/>
      <c r="IEM217" s="167"/>
      <c r="IEN217" s="167"/>
      <c r="IEO217" s="167"/>
      <c r="IEP217" s="167"/>
      <c r="IEQ217" s="167"/>
      <c r="IER217" s="167"/>
      <c r="IES217" s="167"/>
      <c r="IET217" s="167"/>
      <c r="IEU217" s="167"/>
      <c r="IEV217" s="167"/>
      <c r="IEW217" s="167"/>
      <c r="IEX217" s="167"/>
      <c r="IEY217" s="167"/>
      <c r="IEZ217" s="167"/>
      <c r="IFA217" s="167"/>
      <c r="IFB217" s="167"/>
      <c r="IFC217" s="167"/>
      <c r="IFD217" s="167"/>
      <c r="IFE217" s="167"/>
      <c r="IFF217" s="167"/>
      <c r="IFG217" s="167"/>
      <c r="IFH217" s="167"/>
      <c r="IFI217" s="167"/>
      <c r="IFJ217" s="167"/>
      <c r="IFK217" s="167"/>
      <c r="IFL217" s="167"/>
      <c r="IFM217" s="167"/>
      <c r="IFN217" s="167"/>
      <c r="IFO217" s="167"/>
      <c r="IFP217" s="167"/>
      <c r="IFQ217" s="167"/>
      <c r="IFR217" s="167"/>
      <c r="IFS217" s="167"/>
      <c r="IFT217" s="167"/>
      <c r="IFU217" s="167"/>
      <c r="IFV217" s="167"/>
      <c r="IFW217" s="167"/>
      <c r="IFX217" s="167"/>
      <c r="IFY217" s="167"/>
      <c r="IFZ217" s="167"/>
      <c r="IGA217" s="167"/>
      <c r="IGB217" s="167"/>
      <c r="IGC217" s="167"/>
      <c r="IGD217" s="167"/>
      <c r="IGE217" s="167"/>
      <c r="IGF217" s="167"/>
      <c r="IGG217" s="167"/>
      <c r="IGH217" s="167"/>
      <c r="IGI217" s="167"/>
      <c r="IGJ217" s="167"/>
      <c r="IGK217" s="167"/>
      <c r="IGL217" s="167"/>
      <c r="IGM217" s="167"/>
      <c r="IGN217" s="167"/>
      <c r="IGO217" s="167"/>
      <c r="IGP217" s="167"/>
      <c r="IGQ217" s="167"/>
      <c r="IGR217" s="167"/>
      <c r="IGS217" s="167"/>
      <c r="IGT217" s="167"/>
      <c r="IGU217" s="167"/>
      <c r="IGV217" s="167"/>
      <c r="IGW217" s="167"/>
      <c r="IGX217" s="167"/>
      <c r="IGY217" s="167"/>
      <c r="IGZ217" s="167"/>
      <c r="IHA217" s="167"/>
      <c r="IHB217" s="167"/>
      <c r="IHC217" s="167"/>
      <c r="IHD217" s="167"/>
      <c r="IHE217" s="167"/>
      <c r="IHF217" s="167"/>
      <c r="IHG217" s="167"/>
      <c r="IHH217" s="167"/>
      <c r="IHI217" s="167"/>
      <c r="IHJ217" s="167"/>
      <c r="IHK217" s="167"/>
      <c r="IHL217" s="167"/>
      <c r="IHM217" s="167"/>
      <c r="IHN217" s="167"/>
      <c r="IHO217" s="167"/>
      <c r="IHP217" s="167"/>
      <c r="IHQ217" s="167"/>
      <c r="IHR217" s="167"/>
      <c r="IHS217" s="167"/>
      <c r="IHT217" s="167"/>
      <c r="IHU217" s="167"/>
      <c r="IHV217" s="167"/>
      <c r="IHW217" s="167"/>
      <c r="IHX217" s="167"/>
      <c r="IHY217" s="167"/>
      <c r="IHZ217" s="167"/>
      <c r="IIA217" s="167"/>
      <c r="IIB217" s="167"/>
      <c r="IIC217" s="167"/>
      <c r="IID217" s="167"/>
      <c r="IIE217" s="167"/>
      <c r="IIF217" s="167"/>
      <c r="IIG217" s="167"/>
      <c r="IIH217" s="167"/>
      <c r="III217" s="167"/>
      <c r="IIJ217" s="167"/>
      <c r="IIK217" s="167"/>
      <c r="IIL217" s="167"/>
      <c r="IIM217" s="167"/>
      <c r="IIN217" s="167"/>
      <c r="IIO217" s="167"/>
      <c r="IIP217" s="167"/>
      <c r="IIQ217" s="167"/>
      <c r="IIR217" s="167"/>
      <c r="IIS217" s="167"/>
      <c r="IIT217" s="167"/>
      <c r="IIU217" s="167"/>
      <c r="IIV217" s="167"/>
      <c r="IIW217" s="167"/>
      <c r="IIX217" s="167"/>
      <c r="IIY217" s="167"/>
      <c r="IIZ217" s="167"/>
      <c r="IJA217" s="167"/>
      <c r="IJB217" s="167"/>
      <c r="IJC217" s="167"/>
      <c r="IJD217" s="167"/>
      <c r="IJE217" s="167"/>
      <c r="IJF217" s="167"/>
      <c r="IJG217" s="167"/>
      <c r="IJH217" s="167"/>
      <c r="IJI217" s="167"/>
      <c r="IJJ217" s="167"/>
      <c r="IJK217" s="167"/>
      <c r="IJL217" s="167"/>
      <c r="IJM217" s="167"/>
      <c r="IJN217" s="167"/>
      <c r="IJO217" s="167"/>
      <c r="IJP217" s="167"/>
      <c r="IJQ217" s="167"/>
      <c r="IJR217" s="167"/>
      <c r="IJS217" s="167"/>
      <c r="IJT217" s="167"/>
      <c r="IJU217" s="167"/>
      <c r="IJV217" s="167"/>
      <c r="IJW217" s="167"/>
      <c r="IJX217" s="167"/>
      <c r="IJY217" s="167"/>
      <c r="IJZ217" s="167"/>
      <c r="IKA217" s="167"/>
      <c r="IKB217" s="167"/>
      <c r="IKC217" s="167"/>
      <c r="IKD217" s="167"/>
      <c r="IKE217" s="167"/>
      <c r="IKF217" s="167"/>
      <c r="IKG217" s="167"/>
      <c r="IKH217" s="167"/>
      <c r="IKI217" s="167"/>
      <c r="IKJ217" s="167"/>
      <c r="IKK217" s="167"/>
      <c r="IKL217" s="167"/>
      <c r="IKM217" s="167"/>
      <c r="IKN217" s="167"/>
      <c r="IKO217" s="167"/>
      <c r="IKP217" s="167"/>
      <c r="IKQ217" s="167"/>
      <c r="IKR217" s="167"/>
      <c r="IKS217" s="167"/>
      <c r="IKT217" s="167"/>
      <c r="IKU217" s="167"/>
      <c r="IKV217" s="167"/>
      <c r="IKW217" s="167"/>
      <c r="IKX217" s="167"/>
      <c r="IKY217" s="167"/>
      <c r="IKZ217" s="167"/>
      <c r="ILA217" s="167"/>
      <c r="ILB217" s="167"/>
      <c r="ILC217" s="167"/>
      <c r="ILD217" s="167"/>
      <c r="ILE217" s="167"/>
      <c r="ILF217" s="167"/>
      <c r="ILG217" s="167"/>
      <c r="ILH217" s="167"/>
      <c r="ILI217" s="167"/>
      <c r="ILJ217" s="167"/>
      <c r="ILK217" s="167"/>
      <c r="ILL217" s="167"/>
      <c r="ILM217" s="167"/>
      <c r="ILN217" s="167"/>
      <c r="ILO217" s="167"/>
      <c r="ILP217" s="167"/>
      <c r="ILQ217" s="167"/>
      <c r="ILR217" s="167"/>
      <c r="ILS217" s="167"/>
      <c r="ILT217" s="167"/>
      <c r="ILU217" s="167"/>
      <c r="ILV217" s="167"/>
      <c r="ILW217" s="167"/>
      <c r="ILX217" s="167"/>
      <c r="ILY217" s="167"/>
      <c r="ILZ217" s="167"/>
      <c r="IMA217" s="167"/>
      <c r="IMB217" s="167"/>
      <c r="IMC217" s="167"/>
      <c r="IMD217" s="167"/>
      <c r="IME217" s="167"/>
      <c r="IMF217" s="167"/>
      <c r="IMG217" s="167"/>
      <c r="IMH217" s="167"/>
      <c r="IMI217" s="167"/>
      <c r="IMJ217" s="167"/>
      <c r="IMK217" s="167"/>
      <c r="IML217" s="167"/>
      <c r="IMM217" s="167"/>
      <c r="IMN217" s="167"/>
      <c r="IMO217" s="167"/>
      <c r="IMP217" s="167"/>
      <c r="IMQ217" s="167"/>
      <c r="IMR217" s="167"/>
      <c r="IMS217" s="167"/>
      <c r="IMT217" s="167"/>
      <c r="IMU217" s="167"/>
      <c r="IMV217" s="167"/>
      <c r="IMW217" s="167"/>
      <c r="IMX217" s="167"/>
      <c r="IMY217" s="167"/>
      <c r="IMZ217" s="167"/>
      <c r="INA217" s="167"/>
      <c r="INB217" s="167"/>
      <c r="INC217" s="167"/>
      <c r="IND217" s="167"/>
      <c r="INE217" s="167"/>
      <c r="INF217" s="167"/>
      <c r="ING217" s="167"/>
      <c r="INH217" s="167"/>
      <c r="INI217" s="167"/>
      <c r="INJ217" s="167"/>
      <c r="INK217" s="167"/>
      <c r="INL217" s="167"/>
      <c r="INM217" s="167"/>
      <c r="INN217" s="167"/>
      <c r="INO217" s="167"/>
      <c r="INP217" s="167"/>
      <c r="INQ217" s="167"/>
      <c r="INR217" s="167"/>
      <c r="INS217" s="167"/>
      <c r="INT217" s="167"/>
      <c r="INU217" s="167"/>
      <c r="INV217" s="167"/>
      <c r="INW217" s="167"/>
      <c r="INX217" s="167"/>
      <c r="INY217" s="167"/>
      <c r="INZ217" s="167"/>
      <c r="IOA217" s="167"/>
      <c r="IOB217" s="167"/>
      <c r="IOC217" s="167"/>
      <c r="IOD217" s="167"/>
      <c r="IOE217" s="167"/>
      <c r="IOF217" s="167"/>
      <c r="IOG217" s="167"/>
      <c r="IOH217" s="167"/>
      <c r="IOI217" s="167"/>
      <c r="IOJ217" s="167"/>
      <c r="IOK217" s="167"/>
      <c r="IOL217" s="167"/>
      <c r="IOM217" s="167"/>
      <c r="ION217" s="167"/>
      <c r="IOO217" s="167"/>
      <c r="IOP217" s="167"/>
      <c r="IOQ217" s="167"/>
      <c r="IOR217" s="167"/>
      <c r="IOS217" s="167"/>
      <c r="IOT217" s="167"/>
      <c r="IOU217" s="167"/>
      <c r="IOV217" s="167"/>
      <c r="IOW217" s="167"/>
      <c r="IOX217" s="167"/>
      <c r="IOY217" s="167"/>
      <c r="IOZ217" s="167"/>
      <c r="IPA217" s="167"/>
      <c r="IPB217" s="167"/>
      <c r="IPC217" s="167"/>
      <c r="IPD217" s="167"/>
      <c r="IPE217" s="167"/>
      <c r="IPF217" s="167"/>
      <c r="IPG217" s="167"/>
      <c r="IPH217" s="167"/>
      <c r="IPI217" s="167"/>
      <c r="IPJ217" s="167"/>
      <c r="IPK217" s="167"/>
      <c r="IPL217" s="167"/>
      <c r="IPM217" s="167"/>
      <c r="IPN217" s="167"/>
      <c r="IPO217" s="167"/>
      <c r="IPP217" s="167"/>
      <c r="IPQ217" s="167"/>
      <c r="IPR217" s="167"/>
      <c r="IPS217" s="167"/>
      <c r="IPT217" s="167"/>
      <c r="IPU217" s="167"/>
      <c r="IPV217" s="167"/>
      <c r="IPW217" s="167"/>
      <c r="IPX217" s="167"/>
      <c r="IPY217" s="167"/>
      <c r="IPZ217" s="167"/>
      <c r="IQA217" s="167"/>
      <c r="IQB217" s="167"/>
      <c r="IQC217" s="167"/>
      <c r="IQD217" s="167"/>
      <c r="IQE217" s="167"/>
      <c r="IQF217" s="167"/>
      <c r="IQG217" s="167"/>
      <c r="IQH217" s="167"/>
      <c r="IQI217" s="167"/>
      <c r="IQJ217" s="167"/>
      <c r="IQK217" s="167"/>
      <c r="IQL217" s="167"/>
      <c r="IQM217" s="167"/>
      <c r="IQN217" s="167"/>
      <c r="IQO217" s="167"/>
      <c r="IQP217" s="167"/>
      <c r="IQQ217" s="167"/>
      <c r="IQR217" s="167"/>
      <c r="IQS217" s="167"/>
      <c r="IQT217" s="167"/>
      <c r="IQU217" s="167"/>
      <c r="IQV217" s="167"/>
      <c r="IQW217" s="167"/>
      <c r="IQX217" s="167"/>
      <c r="IQY217" s="167"/>
      <c r="IQZ217" s="167"/>
      <c r="IRA217" s="167"/>
      <c r="IRB217" s="167"/>
      <c r="IRC217" s="167"/>
      <c r="IRD217" s="167"/>
      <c r="IRE217" s="167"/>
      <c r="IRF217" s="167"/>
      <c r="IRG217" s="167"/>
      <c r="IRH217" s="167"/>
      <c r="IRI217" s="167"/>
      <c r="IRJ217" s="167"/>
      <c r="IRK217" s="167"/>
      <c r="IRL217" s="167"/>
      <c r="IRM217" s="167"/>
      <c r="IRN217" s="167"/>
      <c r="IRO217" s="167"/>
      <c r="IRP217" s="167"/>
      <c r="IRQ217" s="167"/>
      <c r="IRR217" s="167"/>
      <c r="IRS217" s="167"/>
      <c r="IRT217" s="167"/>
      <c r="IRU217" s="167"/>
      <c r="IRV217" s="167"/>
      <c r="IRW217" s="167"/>
      <c r="IRX217" s="167"/>
      <c r="IRY217" s="167"/>
      <c r="IRZ217" s="167"/>
      <c r="ISA217" s="167"/>
      <c r="ISB217" s="167"/>
      <c r="ISC217" s="167"/>
      <c r="ISD217" s="167"/>
      <c r="ISE217" s="167"/>
      <c r="ISF217" s="167"/>
      <c r="ISG217" s="167"/>
      <c r="ISH217" s="167"/>
      <c r="ISI217" s="167"/>
      <c r="ISJ217" s="167"/>
      <c r="ISK217" s="167"/>
      <c r="ISL217" s="167"/>
      <c r="ISM217" s="167"/>
      <c r="ISN217" s="167"/>
      <c r="ISO217" s="167"/>
      <c r="ISP217" s="167"/>
      <c r="ISQ217" s="167"/>
      <c r="ISR217" s="167"/>
      <c r="ISS217" s="167"/>
      <c r="IST217" s="167"/>
      <c r="ISU217" s="167"/>
      <c r="ISV217" s="167"/>
      <c r="ISW217" s="167"/>
      <c r="ISX217" s="167"/>
      <c r="ISY217" s="167"/>
      <c r="ISZ217" s="167"/>
      <c r="ITA217" s="167"/>
      <c r="ITB217" s="167"/>
      <c r="ITC217" s="167"/>
      <c r="ITD217" s="167"/>
      <c r="ITE217" s="167"/>
      <c r="ITF217" s="167"/>
      <c r="ITG217" s="167"/>
      <c r="ITH217" s="167"/>
      <c r="ITI217" s="167"/>
      <c r="ITJ217" s="167"/>
      <c r="ITK217" s="167"/>
      <c r="ITL217" s="167"/>
      <c r="ITM217" s="167"/>
      <c r="ITN217" s="167"/>
      <c r="ITO217" s="167"/>
      <c r="ITP217" s="167"/>
      <c r="ITQ217" s="167"/>
      <c r="ITR217" s="167"/>
      <c r="ITS217" s="167"/>
      <c r="ITT217" s="167"/>
      <c r="ITU217" s="167"/>
      <c r="ITV217" s="167"/>
      <c r="ITW217" s="167"/>
      <c r="ITX217" s="167"/>
      <c r="ITY217" s="167"/>
      <c r="ITZ217" s="167"/>
      <c r="IUA217" s="167"/>
      <c r="IUB217" s="167"/>
      <c r="IUC217" s="167"/>
      <c r="IUD217" s="167"/>
      <c r="IUE217" s="167"/>
      <c r="IUF217" s="167"/>
      <c r="IUG217" s="167"/>
      <c r="IUH217" s="167"/>
      <c r="IUI217" s="167"/>
      <c r="IUJ217" s="167"/>
      <c r="IUK217" s="167"/>
      <c r="IUL217" s="167"/>
      <c r="IUM217" s="167"/>
      <c r="IUN217" s="167"/>
      <c r="IUO217" s="167"/>
      <c r="IUP217" s="167"/>
      <c r="IUQ217" s="167"/>
      <c r="IUR217" s="167"/>
      <c r="IUS217" s="167"/>
      <c r="IUT217" s="167"/>
      <c r="IUU217" s="167"/>
      <c r="IUV217" s="167"/>
      <c r="IUW217" s="167"/>
      <c r="IUX217" s="167"/>
      <c r="IUY217" s="167"/>
      <c r="IUZ217" s="167"/>
      <c r="IVA217" s="167"/>
      <c r="IVB217" s="167"/>
      <c r="IVC217" s="167"/>
      <c r="IVD217" s="167"/>
      <c r="IVE217" s="167"/>
      <c r="IVF217" s="167"/>
      <c r="IVG217" s="167"/>
      <c r="IVH217" s="167"/>
      <c r="IVI217" s="167"/>
      <c r="IVJ217" s="167"/>
      <c r="IVK217" s="167"/>
      <c r="IVL217" s="167"/>
      <c r="IVM217" s="167"/>
      <c r="IVN217" s="167"/>
      <c r="IVO217" s="167"/>
      <c r="IVP217" s="167"/>
      <c r="IVQ217" s="167"/>
      <c r="IVR217" s="167"/>
      <c r="IVS217" s="167"/>
      <c r="IVT217" s="167"/>
      <c r="IVU217" s="167"/>
      <c r="IVV217" s="167"/>
      <c r="IVW217" s="167"/>
      <c r="IVX217" s="167"/>
      <c r="IVY217" s="167"/>
      <c r="IVZ217" s="167"/>
      <c r="IWA217" s="167"/>
      <c r="IWB217" s="167"/>
      <c r="IWC217" s="167"/>
      <c r="IWD217" s="167"/>
      <c r="IWE217" s="167"/>
      <c r="IWF217" s="167"/>
      <c r="IWG217" s="167"/>
      <c r="IWH217" s="167"/>
      <c r="IWI217" s="167"/>
      <c r="IWJ217" s="167"/>
      <c r="IWK217" s="167"/>
      <c r="IWL217" s="167"/>
      <c r="IWM217" s="167"/>
      <c r="IWN217" s="167"/>
      <c r="IWO217" s="167"/>
      <c r="IWP217" s="167"/>
      <c r="IWQ217" s="167"/>
      <c r="IWR217" s="167"/>
      <c r="IWS217" s="167"/>
      <c r="IWT217" s="167"/>
      <c r="IWU217" s="167"/>
      <c r="IWV217" s="167"/>
      <c r="IWW217" s="167"/>
      <c r="IWX217" s="167"/>
      <c r="IWY217" s="167"/>
      <c r="IWZ217" s="167"/>
      <c r="IXA217" s="167"/>
      <c r="IXB217" s="167"/>
      <c r="IXC217" s="167"/>
      <c r="IXD217" s="167"/>
      <c r="IXE217" s="167"/>
      <c r="IXF217" s="167"/>
      <c r="IXG217" s="167"/>
      <c r="IXH217" s="167"/>
      <c r="IXI217" s="167"/>
      <c r="IXJ217" s="167"/>
      <c r="IXK217" s="167"/>
      <c r="IXL217" s="167"/>
      <c r="IXM217" s="167"/>
      <c r="IXN217" s="167"/>
      <c r="IXO217" s="167"/>
      <c r="IXP217" s="167"/>
      <c r="IXQ217" s="167"/>
      <c r="IXR217" s="167"/>
      <c r="IXS217" s="167"/>
      <c r="IXT217" s="167"/>
      <c r="IXU217" s="167"/>
      <c r="IXV217" s="167"/>
      <c r="IXW217" s="167"/>
      <c r="IXX217" s="167"/>
      <c r="IXY217" s="167"/>
      <c r="IXZ217" s="167"/>
      <c r="IYA217" s="167"/>
      <c r="IYB217" s="167"/>
      <c r="IYC217" s="167"/>
      <c r="IYD217" s="167"/>
      <c r="IYE217" s="167"/>
      <c r="IYF217" s="167"/>
      <c r="IYG217" s="167"/>
      <c r="IYH217" s="167"/>
      <c r="IYI217" s="167"/>
      <c r="IYJ217" s="167"/>
      <c r="IYK217" s="167"/>
      <c r="IYL217" s="167"/>
      <c r="IYM217" s="167"/>
      <c r="IYN217" s="167"/>
      <c r="IYO217" s="167"/>
      <c r="IYP217" s="167"/>
      <c r="IYQ217" s="167"/>
      <c r="IYR217" s="167"/>
      <c r="IYS217" s="167"/>
      <c r="IYT217" s="167"/>
      <c r="IYU217" s="167"/>
      <c r="IYV217" s="167"/>
      <c r="IYW217" s="167"/>
      <c r="IYX217" s="167"/>
      <c r="IYY217" s="167"/>
      <c r="IYZ217" s="167"/>
      <c r="IZA217" s="167"/>
      <c r="IZB217" s="167"/>
      <c r="IZC217" s="167"/>
      <c r="IZD217" s="167"/>
      <c r="IZE217" s="167"/>
      <c r="IZF217" s="167"/>
      <c r="IZG217" s="167"/>
      <c r="IZH217" s="167"/>
      <c r="IZI217" s="167"/>
      <c r="IZJ217" s="167"/>
      <c r="IZK217" s="167"/>
      <c r="IZL217" s="167"/>
      <c r="IZM217" s="167"/>
      <c r="IZN217" s="167"/>
      <c r="IZO217" s="167"/>
      <c r="IZP217" s="167"/>
      <c r="IZQ217" s="167"/>
      <c r="IZR217" s="167"/>
      <c r="IZS217" s="167"/>
      <c r="IZT217" s="167"/>
      <c r="IZU217" s="167"/>
      <c r="IZV217" s="167"/>
      <c r="IZW217" s="167"/>
      <c r="IZX217" s="167"/>
      <c r="IZY217" s="167"/>
      <c r="IZZ217" s="167"/>
      <c r="JAA217" s="167"/>
      <c r="JAB217" s="167"/>
      <c r="JAC217" s="167"/>
      <c r="JAD217" s="167"/>
      <c r="JAE217" s="167"/>
      <c r="JAF217" s="167"/>
      <c r="JAG217" s="167"/>
      <c r="JAH217" s="167"/>
      <c r="JAI217" s="167"/>
      <c r="JAJ217" s="167"/>
      <c r="JAK217" s="167"/>
      <c r="JAL217" s="167"/>
      <c r="JAM217" s="167"/>
      <c r="JAN217" s="167"/>
      <c r="JAO217" s="167"/>
      <c r="JAP217" s="167"/>
      <c r="JAQ217" s="167"/>
      <c r="JAR217" s="167"/>
      <c r="JAS217" s="167"/>
      <c r="JAT217" s="167"/>
      <c r="JAU217" s="167"/>
      <c r="JAV217" s="167"/>
      <c r="JAW217" s="167"/>
      <c r="JAX217" s="167"/>
      <c r="JAY217" s="167"/>
      <c r="JAZ217" s="167"/>
      <c r="JBA217" s="167"/>
      <c r="JBB217" s="167"/>
      <c r="JBC217" s="167"/>
      <c r="JBD217" s="167"/>
      <c r="JBE217" s="167"/>
      <c r="JBF217" s="167"/>
      <c r="JBG217" s="167"/>
      <c r="JBH217" s="167"/>
      <c r="JBI217" s="167"/>
      <c r="JBJ217" s="167"/>
      <c r="JBK217" s="167"/>
      <c r="JBL217" s="167"/>
      <c r="JBM217" s="167"/>
      <c r="JBN217" s="167"/>
      <c r="JBO217" s="167"/>
      <c r="JBP217" s="167"/>
      <c r="JBQ217" s="167"/>
      <c r="JBR217" s="167"/>
      <c r="JBS217" s="167"/>
      <c r="JBT217" s="167"/>
      <c r="JBU217" s="167"/>
      <c r="JBV217" s="167"/>
      <c r="JBW217" s="167"/>
      <c r="JBX217" s="167"/>
      <c r="JBY217" s="167"/>
      <c r="JBZ217" s="167"/>
      <c r="JCA217" s="167"/>
      <c r="JCB217" s="167"/>
      <c r="JCC217" s="167"/>
      <c r="JCD217" s="167"/>
      <c r="JCE217" s="167"/>
      <c r="JCF217" s="167"/>
      <c r="JCG217" s="167"/>
      <c r="JCH217" s="167"/>
      <c r="JCI217" s="167"/>
      <c r="JCJ217" s="167"/>
      <c r="JCK217" s="167"/>
      <c r="JCL217" s="167"/>
      <c r="JCM217" s="167"/>
      <c r="JCN217" s="167"/>
      <c r="JCO217" s="167"/>
      <c r="JCP217" s="167"/>
      <c r="JCQ217" s="167"/>
      <c r="JCR217" s="167"/>
      <c r="JCS217" s="167"/>
      <c r="JCT217" s="167"/>
      <c r="JCU217" s="167"/>
      <c r="JCV217" s="167"/>
      <c r="JCW217" s="167"/>
      <c r="JCX217" s="167"/>
      <c r="JCY217" s="167"/>
      <c r="JCZ217" s="167"/>
      <c r="JDA217" s="167"/>
      <c r="JDB217" s="167"/>
      <c r="JDC217" s="167"/>
      <c r="JDD217" s="167"/>
      <c r="JDE217" s="167"/>
      <c r="JDF217" s="167"/>
      <c r="JDG217" s="167"/>
      <c r="JDH217" s="167"/>
      <c r="JDI217" s="167"/>
      <c r="JDJ217" s="167"/>
      <c r="JDK217" s="167"/>
      <c r="JDL217" s="167"/>
      <c r="JDM217" s="167"/>
      <c r="JDN217" s="167"/>
      <c r="JDO217" s="167"/>
      <c r="JDP217" s="167"/>
      <c r="JDQ217" s="167"/>
      <c r="JDR217" s="167"/>
      <c r="JDS217" s="167"/>
      <c r="JDT217" s="167"/>
      <c r="JDU217" s="167"/>
      <c r="JDV217" s="167"/>
      <c r="JDW217" s="167"/>
      <c r="JDX217" s="167"/>
      <c r="JDY217" s="167"/>
      <c r="JDZ217" s="167"/>
      <c r="JEA217" s="167"/>
      <c r="JEB217" s="167"/>
      <c r="JEC217" s="167"/>
      <c r="JED217" s="167"/>
      <c r="JEE217" s="167"/>
      <c r="JEF217" s="167"/>
      <c r="JEG217" s="167"/>
      <c r="JEH217" s="167"/>
      <c r="JEI217" s="167"/>
      <c r="JEJ217" s="167"/>
      <c r="JEK217" s="167"/>
      <c r="JEL217" s="167"/>
      <c r="JEM217" s="167"/>
      <c r="JEN217" s="167"/>
      <c r="JEO217" s="167"/>
      <c r="JEP217" s="167"/>
      <c r="JEQ217" s="167"/>
      <c r="JER217" s="167"/>
      <c r="JES217" s="167"/>
      <c r="JET217" s="167"/>
      <c r="JEU217" s="167"/>
      <c r="JEV217" s="167"/>
      <c r="JEW217" s="167"/>
      <c r="JEX217" s="167"/>
      <c r="JEY217" s="167"/>
      <c r="JEZ217" s="167"/>
      <c r="JFA217" s="167"/>
      <c r="JFB217" s="167"/>
      <c r="JFC217" s="167"/>
      <c r="JFD217" s="167"/>
      <c r="JFE217" s="167"/>
      <c r="JFF217" s="167"/>
      <c r="JFG217" s="167"/>
      <c r="JFH217" s="167"/>
      <c r="JFI217" s="167"/>
      <c r="JFJ217" s="167"/>
      <c r="JFK217" s="167"/>
      <c r="JFL217" s="167"/>
      <c r="JFM217" s="167"/>
      <c r="JFN217" s="167"/>
      <c r="JFO217" s="167"/>
      <c r="JFP217" s="167"/>
      <c r="JFQ217" s="167"/>
      <c r="JFR217" s="167"/>
      <c r="JFS217" s="167"/>
      <c r="JFT217" s="167"/>
      <c r="JFU217" s="167"/>
      <c r="JFV217" s="167"/>
      <c r="JFW217" s="167"/>
      <c r="JFX217" s="167"/>
      <c r="JFY217" s="167"/>
      <c r="JFZ217" s="167"/>
      <c r="JGA217" s="167"/>
      <c r="JGB217" s="167"/>
      <c r="JGC217" s="167"/>
      <c r="JGD217" s="167"/>
      <c r="JGE217" s="167"/>
      <c r="JGF217" s="167"/>
      <c r="JGG217" s="167"/>
      <c r="JGH217" s="167"/>
      <c r="JGI217" s="167"/>
      <c r="JGJ217" s="167"/>
      <c r="JGK217" s="167"/>
      <c r="JGL217" s="167"/>
      <c r="JGM217" s="167"/>
      <c r="JGN217" s="167"/>
      <c r="JGO217" s="167"/>
      <c r="JGP217" s="167"/>
      <c r="JGQ217" s="167"/>
      <c r="JGR217" s="167"/>
      <c r="JGS217" s="167"/>
      <c r="JGT217" s="167"/>
      <c r="JGU217" s="167"/>
      <c r="JGV217" s="167"/>
      <c r="JGW217" s="167"/>
      <c r="JGX217" s="167"/>
      <c r="JGY217" s="167"/>
      <c r="JGZ217" s="167"/>
      <c r="JHA217" s="167"/>
      <c r="JHB217" s="167"/>
      <c r="JHC217" s="167"/>
      <c r="JHD217" s="167"/>
      <c r="JHE217" s="167"/>
      <c r="JHF217" s="167"/>
      <c r="JHG217" s="167"/>
      <c r="JHH217" s="167"/>
      <c r="JHI217" s="167"/>
      <c r="JHJ217" s="167"/>
      <c r="JHK217" s="167"/>
      <c r="JHL217" s="167"/>
      <c r="JHM217" s="167"/>
      <c r="JHN217" s="167"/>
      <c r="JHO217" s="167"/>
      <c r="JHP217" s="167"/>
      <c r="JHQ217" s="167"/>
      <c r="JHR217" s="167"/>
      <c r="JHS217" s="167"/>
      <c r="JHT217" s="167"/>
      <c r="JHU217" s="167"/>
      <c r="JHV217" s="167"/>
      <c r="JHW217" s="167"/>
      <c r="JHX217" s="167"/>
      <c r="JHY217" s="167"/>
      <c r="JHZ217" s="167"/>
      <c r="JIA217" s="167"/>
      <c r="JIB217" s="167"/>
      <c r="JIC217" s="167"/>
      <c r="JID217" s="167"/>
      <c r="JIE217" s="167"/>
      <c r="JIF217" s="167"/>
      <c r="JIG217" s="167"/>
      <c r="JIH217" s="167"/>
      <c r="JII217" s="167"/>
      <c r="JIJ217" s="167"/>
      <c r="JIK217" s="167"/>
      <c r="JIL217" s="167"/>
      <c r="JIM217" s="167"/>
      <c r="JIN217" s="167"/>
      <c r="JIO217" s="167"/>
      <c r="JIP217" s="167"/>
      <c r="JIQ217" s="167"/>
      <c r="JIR217" s="167"/>
      <c r="JIS217" s="167"/>
      <c r="JIT217" s="167"/>
      <c r="JIU217" s="167"/>
      <c r="JIV217" s="167"/>
      <c r="JIW217" s="167"/>
      <c r="JIX217" s="167"/>
      <c r="JIY217" s="167"/>
      <c r="JIZ217" s="167"/>
      <c r="JJA217" s="167"/>
      <c r="JJB217" s="167"/>
      <c r="JJC217" s="167"/>
      <c r="JJD217" s="167"/>
      <c r="JJE217" s="167"/>
      <c r="JJF217" s="167"/>
      <c r="JJG217" s="167"/>
      <c r="JJH217" s="167"/>
      <c r="JJI217" s="167"/>
      <c r="JJJ217" s="167"/>
      <c r="JJK217" s="167"/>
      <c r="JJL217" s="167"/>
      <c r="JJM217" s="167"/>
      <c r="JJN217" s="167"/>
      <c r="JJO217" s="167"/>
      <c r="JJP217" s="167"/>
      <c r="JJQ217" s="167"/>
      <c r="JJR217" s="167"/>
      <c r="JJS217" s="167"/>
      <c r="JJT217" s="167"/>
      <c r="JJU217" s="167"/>
      <c r="JJV217" s="167"/>
      <c r="JJW217" s="167"/>
      <c r="JJX217" s="167"/>
      <c r="JJY217" s="167"/>
      <c r="JJZ217" s="167"/>
      <c r="JKA217" s="167"/>
      <c r="JKB217" s="167"/>
      <c r="JKC217" s="167"/>
      <c r="JKD217" s="167"/>
      <c r="JKE217" s="167"/>
      <c r="JKF217" s="167"/>
      <c r="JKG217" s="167"/>
      <c r="JKH217" s="167"/>
      <c r="JKI217" s="167"/>
      <c r="JKJ217" s="167"/>
      <c r="JKK217" s="167"/>
      <c r="JKL217" s="167"/>
      <c r="JKM217" s="167"/>
      <c r="JKN217" s="167"/>
      <c r="JKO217" s="167"/>
      <c r="JKP217" s="167"/>
      <c r="JKQ217" s="167"/>
      <c r="JKR217" s="167"/>
      <c r="JKS217" s="167"/>
      <c r="JKT217" s="167"/>
      <c r="JKU217" s="167"/>
      <c r="JKV217" s="167"/>
      <c r="JKW217" s="167"/>
      <c r="JKX217" s="167"/>
      <c r="JKY217" s="167"/>
      <c r="JKZ217" s="167"/>
      <c r="JLA217" s="167"/>
      <c r="JLB217" s="167"/>
      <c r="JLC217" s="167"/>
      <c r="JLD217" s="167"/>
      <c r="JLE217" s="167"/>
      <c r="JLF217" s="167"/>
      <c r="JLG217" s="167"/>
      <c r="JLH217" s="167"/>
      <c r="JLI217" s="167"/>
      <c r="JLJ217" s="167"/>
      <c r="JLK217" s="167"/>
      <c r="JLL217" s="167"/>
      <c r="JLM217" s="167"/>
      <c r="JLN217" s="167"/>
      <c r="JLO217" s="167"/>
      <c r="JLP217" s="167"/>
      <c r="JLQ217" s="167"/>
      <c r="JLR217" s="167"/>
      <c r="JLS217" s="167"/>
      <c r="JLT217" s="167"/>
      <c r="JLU217" s="167"/>
      <c r="JLV217" s="167"/>
      <c r="JLW217" s="167"/>
      <c r="JLX217" s="167"/>
      <c r="JLY217" s="167"/>
      <c r="JLZ217" s="167"/>
      <c r="JMA217" s="167"/>
      <c r="JMB217" s="167"/>
      <c r="JMC217" s="167"/>
      <c r="JMD217" s="167"/>
      <c r="JME217" s="167"/>
      <c r="JMF217" s="167"/>
      <c r="JMG217" s="167"/>
      <c r="JMH217" s="167"/>
      <c r="JMI217" s="167"/>
      <c r="JMJ217" s="167"/>
      <c r="JMK217" s="167"/>
      <c r="JML217" s="167"/>
      <c r="JMM217" s="167"/>
      <c r="JMN217" s="167"/>
      <c r="JMO217" s="167"/>
      <c r="JMP217" s="167"/>
      <c r="JMQ217" s="167"/>
      <c r="JMR217" s="167"/>
      <c r="JMS217" s="167"/>
      <c r="JMT217" s="167"/>
      <c r="JMU217" s="167"/>
      <c r="JMV217" s="167"/>
      <c r="JMW217" s="167"/>
      <c r="JMX217" s="167"/>
      <c r="JMY217" s="167"/>
      <c r="JMZ217" s="167"/>
      <c r="JNA217" s="167"/>
      <c r="JNB217" s="167"/>
      <c r="JNC217" s="167"/>
      <c r="JND217" s="167"/>
      <c r="JNE217" s="167"/>
      <c r="JNF217" s="167"/>
      <c r="JNG217" s="167"/>
      <c r="JNH217" s="167"/>
      <c r="JNI217" s="167"/>
      <c r="JNJ217" s="167"/>
      <c r="JNK217" s="167"/>
      <c r="JNL217" s="167"/>
      <c r="JNM217" s="167"/>
      <c r="JNN217" s="167"/>
      <c r="JNO217" s="167"/>
      <c r="JNP217" s="167"/>
      <c r="JNQ217" s="167"/>
      <c r="JNR217" s="167"/>
      <c r="JNS217" s="167"/>
      <c r="JNT217" s="167"/>
      <c r="JNU217" s="167"/>
      <c r="JNV217" s="167"/>
      <c r="JNW217" s="167"/>
      <c r="JNX217" s="167"/>
      <c r="JNY217" s="167"/>
      <c r="JNZ217" s="167"/>
      <c r="JOA217" s="167"/>
      <c r="JOB217" s="167"/>
      <c r="JOC217" s="167"/>
      <c r="JOD217" s="167"/>
      <c r="JOE217" s="167"/>
      <c r="JOF217" s="167"/>
      <c r="JOG217" s="167"/>
      <c r="JOH217" s="167"/>
      <c r="JOI217" s="167"/>
      <c r="JOJ217" s="167"/>
      <c r="JOK217" s="167"/>
      <c r="JOL217" s="167"/>
      <c r="JOM217" s="167"/>
      <c r="JON217" s="167"/>
      <c r="JOO217" s="167"/>
      <c r="JOP217" s="167"/>
      <c r="JOQ217" s="167"/>
      <c r="JOR217" s="167"/>
      <c r="JOS217" s="167"/>
      <c r="JOT217" s="167"/>
      <c r="JOU217" s="167"/>
      <c r="JOV217" s="167"/>
      <c r="JOW217" s="167"/>
      <c r="JOX217" s="167"/>
      <c r="JOY217" s="167"/>
      <c r="JOZ217" s="167"/>
      <c r="JPA217" s="167"/>
      <c r="JPB217" s="167"/>
      <c r="JPC217" s="167"/>
      <c r="JPD217" s="167"/>
      <c r="JPE217" s="167"/>
      <c r="JPF217" s="167"/>
      <c r="JPG217" s="167"/>
      <c r="JPH217" s="167"/>
      <c r="JPI217" s="167"/>
      <c r="JPJ217" s="167"/>
      <c r="JPK217" s="167"/>
      <c r="JPL217" s="167"/>
      <c r="JPM217" s="167"/>
      <c r="JPN217" s="167"/>
      <c r="JPO217" s="167"/>
      <c r="JPP217" s="167"/>
      <c r="JPQ217" s="167"/>
      <c r="JPR217" s="167"/>
      <c r="JPS217" s="167"/>
      <c r="JPT217" s="167"/>
      <c r="JPU217" s="167"/>
      <c r="JPV217" s="167"/>
      <c r="JPW217" s="167"/>
      <c r="JPX217" s="167"/>
      <c r="JPY217" s="167"/>
      <c r="JPZ217" s="167"/>
      <c r="JQA217" s="167"/>
      <c r="JQB217" s="167"/>
      <c r="JQC217" s="167"/>
      <c r="JQD217" s="167"/>
      <c r="JQE217" s="167"/>
      <c r="JQF217" s="167"/>
      <c r="JQG217" s="167"/>
      <c r="JQH217" s="167"/>
      <c r="JQI217" s="167"/>
      <c r="JQJ217" s="167"/>
      <c r="JQK217" s="167"/>
      <c r="JQL217" s="167"/>
      <c r="JQM217" s="167"/>
      <c r="JQN217" s="167"/>
      <c r="JQO217" s="167"/>
      <c r="JQP217" s="167"/>
      <c r="JQQ217" s="167"/>
      <c r="JQR217" s="167"/>
      <c r="JQS217" s="167"/>
      <c r="JQT217" s="167"/>
      <c r="JQU217" s="167"/>
      <c r="JQV217" s="167"/>
      <c r="JQW217" s="167"/>
      <c r="JQX217" s="167"/>
      <c r="JQY217" s="167"/>
      <c r="JQZ217" s="167"/>
      <c r="JRA217" s="167"/>
      <c r="JRB217" s="167"/>
      <c r="JRC217" s="167"/>
      <c r="JRD217" s="167"/>
      <c r="JRE217" s="167"/>
      <c r="JRF217" s="167"/>
      <c r="JRG217" s="167"/>
      <c r="JRH217" s="167"/>
      <c r="JRI217" s="167"/>
      <c r="JRJ217" s="167"/>
      <c r="JRK217" s="167"/>
      <c r="JRL217" s="167"/>
      <c r="JRM217" s="167"/>
      <c r="JRN217" s="167"/>
      <c r="JRO217" s="167"/>
      <c r="JRP217" s="167"/>
      <c r="JRQ217" s="167"/>
      <c r="JRR217" s="167"/>
      <c r="JRS217" s="167"/>
      <c r="JRT217" s="167"/>
      <c r="JRU217" s="167"/>
      <c r="JRV217" s="167"/>
      <c r="JRW217" s="167"/>
      <c r="JRX217" s="167"/>
      <c r="JRY217" s="167"/>
      <c r="JRZ217" s="167"/>
      <c r="JSA217" s="167"/>
      <c r="JSB217" s="167"/>
      <c r="JSC217" s="167"/>
      <c r="JSD217" s="167"/>
      <c r="JSE217" s="167"/>
      <c r="JSF217" s="167"/>
      <c r="JSG217" s="167"/>
      <c r="JSH217" s="167"/>
      <c r="JSI217" s="167"/>
      <c r="JSJ217" s="167"/>
      <c r="JSK217" s="167"/>
      <c r="JSL217" s="167"/>
      <c r="JSM217" s="167"/>
      <c r="JSN217" s="167"/>
      <c r="JSO217" s="167"/>
      <c r="JSP217" s="167"/>
      <c r="JSQ217" s="167"/>
      <c r="JSR217" s="167"/>
      <c r="JSS217" s="167"/>
      <c r="JST217" s="167"/>
      <c r="JSU217" s="167"/>
      <c r="JSV217" s="167"/>
      <c r="JSW217" s="167"/>
      <c r="JSX217" s="167"/>
      <c r="JSY217" s="167"/>
      <c r="JSZ217" s="167"/>
      <c r="JTA217" s="167"/>
      <c r="JTB217" s="167"/>
      <c r="JTC217" s="167"/>
      <c r="JTD217" s="167"/>
      <c r="JTE217" s="167"/>
      <c r="JTF217" s="167"/>
      <c r="JTG217" s="167"/>
      <c r="JTH217" s="167"/>
      <c r="JTI217" s="167"/>
      <c r="JTJ217" s="167"/>
      <c r="JTK217" s="167"/>
      <c r="JTL217" s="167"/>
      <c r="JTM217" s="167"/>
      <c r="JTN217" s="167"/>
      <c r="JTO217" s="167"/>
      <c r="JTP217" s="167"/>
      <c r="JTQ217" s="167"/>
      <c r="JTR217" s="167"/>
      <c r="JTS217" s="167"/>
      <c r="JTT217" s="167"/>
      <c r="JTU217" s="167"/>
      <c r="JTV217" s="167"/>
      <c r="JTW217" s="167"/>
      <c r="JTX217" s="167"/>
      <c r="JTY217" s="167"/>
      <c r="JTZ217" s="167"/>
      <c r="JUA217" s="167"/>
      <c r="JUB217" s="167"/>
      <c r="JUC217" s="167"/>
      <c r="JUD217" s="167"/>
      <c r="JUE217" s="167"/>
      <c r="JUF217" s="167"/>
      <c r="JUG217" s="167"/>
      <c r="JUH217" s="167"/>
      <c r="JUI217" s="167"/>
      <c r="JUJ217" s="167"/>
      <c r="JUK217" s="167"/>
      <c r="JUL217" s="167"/>
      <c r="JUM217" s="167"/>
      <c r="JUN217" s="167"/>
      <c r="JUO217" s="167"/>
      <c r="JUP217" s="167"/>
      <c r="JUQ217" s="167"/>
      <c r="JUR217" s="167"/>
      <c r="JUS217" s="167"/>
      <c r="JUT217" s="167"/>
      <c r="JUU217" s="167"/>
      <c r="JUV217" s="167"/>
      <c r="JUW217" s="167"/>
      <c r="JUX217" s="167"/>
      <c r="JUY217" s="167"/>
      <c r="JUZ217" s="167"/>
      <c r="JVA217" s="167"/>
      <c r="JVB217" s="167"/>
      <c r="JVC217" s="167"/>
      <c r="JVD217" s="167"/>
      <c r="JVE217" s="167"/>
      <c r="JVF217" s="167"/>
      <c r="JVG217" s="167"/>
      <c r="JVH217" s="167"/>
      <c r="JVI217" s="167"/>
      <c r="JVJ217" s="167"/>
      <c r="JVK217" s="167"/>
      <c r="JVL217" s="167"/>
      <c r="JVM217" s="167"/>
      <c r="JVN217" s="167"/>
      <c r="JVO217" s="167"/>
      <c r="JVP217" s="167"/>
      <c r="JVQ217" s="167"/>
      <c r="JVR217" s="167"/>
      <c r="JVS217" s="167"/>
      <c r="JVT217" s="167"/>
      <c r="JVU217" s="167"/>
      <c r="JVV217" s="167"/>
      <c r="JVW217" s="167"/>
      <c r="JVX217" s="167"/>
      <c r="JVY217" s="167"/>
      <c r="JVZ217" s="167"/>
      <c r="JWA217" s="167"/>
      <c r="JWB217" s="167"/>
      <c r="JWC217" s="167"/>
      <c r="JWD217" s="167"/>
      <c r="JWE217" s="167"/>
      <c r="JWF217" s="167"/>
      <c r="JWG217" s="167"/>
      <c r="JWH217" s="167"/>
      <c r="JWI217" s="167"/>
      <c r="JWJ217" s="167"/>
      <c r="JWK217" s="167"/>
      <c r="JWL217" s="167"/>
      <c r="JWM217" s="167"/>
      <c r="JWN217" s="167"/>
      <c r="JWO217" s="167"/>
      <c r="JWP217" s="167"/>
      <c r="JWQ217" s="167"/>
      <c r="JWR217" s="167"/>
      <c r="JWS217" s="167"/>
      <c r="JWT217" s="167"/>
      <c r="JWU217" s="167"/>
      <c r="JWV217" s="167"/>
      <c r="JWW217" s="167"/>
      <c r="JWX217" s="167"/>
      <c r="JWY217" s="167"/>
      <c r="JWZ217" s="167"/>
      <c r="JXA217" s="167"/>
      <c r="JXB217" s="167"/>
      <c r="JXC217" s="167"/>
      <c r="JXD217" s="167"/>
      <c r="JXE217" s="167"/>
      <c r="JXF217" s="167"/>
      <c r="JXG217" s="167"/>
      <c r="JXH217" s="167"/>
      <c r="JXI217" s="167"/>
      <c r="JXJ217" s="167"/>
      <c r="JXK217" s="167"/>
      <c r="JXL217" s="167"/>
      <c r="JXM217" s="167"/>
      <c r="JXN217" s="167"/>
      <c r="JXO217" s="167"/>
      <c r="JXP217" s="167"/>
      <c r="JXQ217" s="167"/>
      <c r="JXR217" s="167"/>
      <c r="JXS217" s="167"/>
      <c r="JXT217" s="167"/>
      <c r="JXU217" s="167"/>
      <c r="JXV217" s="167"/>
      <c r="JXW217" s="167"/>
      <c r="JXX217" s="167"/>
      <c r="JXY217" s="167"/>
      <c r="JXZ217" s="167"/>
      <c r="JYA217" s="167"/>
      <c r="JYB217" s="167"/>
      <c r="JYC217" s="167"/>
      <c r="JYD217" s="167"/>
      <c r="JYE217" s="167"/>
      <c r="JYF217" s="167"/>
      <c r="JYG217" s="167"/>
      <c r="JYH217" s="167"/>
      <c r="JYI217" s="167"/>
      <c r="JYJ217" s="167"/>
      <c r="JYK217" s="167"/>
      <c r="JYL217" s="167"/>
      <c r="JYM217" s="167"/>
      <c r="JYN217" s="167"/>
      <c r="JYO217" s="167"/>
      <c r="JYP217" s="167"/>
      <c r="JYQ217" s="167"/>
      <c r="JYR217" s="167"/>
      <c r="JYS217" s="167"/>
      <c r="JYT217" s="167"/>
      <c r="JYU217" s="167"/>
      <c r="JYV217" s="167"/>
      <c r="JYW217" s="167"/>
      <c r="JYX217" s="167"/>
      <c r="JYY217" s="167"/>
      <c r="JYZ217" s="167"/>
      <c r="JZA217" s="167"/>
      <c r="JZB217" s="167"/>
      <c r="JZC217" s="167"/>
      <c r="JZD217" s="167"/>
      <c r="JZE217" s="167"/>
      <c r="JZF217" s="167"/>
      <c r="JZG217" s="167"/>
      <c r="JZH217" s="167"/>
      <c r="JZI217" s="167"/>
      <c r="JZJ217" s="167"/>
      <c r="JZK217" s="167"/>
      <c r="JZL217" s="167"/>
      <c r="JZM217" s="167"/>
      <c r="JZN217" s="167"/>
      <c r="JZO217" s="167"/>
      <c r="JZP217" s="167"/>
      <c r="JZQ217" s="167"/>
      <c r="JZR217" s="167"/>
      <c r="JZS217" s="167"/>
      <c r="JZT217" s="167"/>
      <c r="JZU217" s="167"/>
      <c r="JZV217" s="167"/>
      <c r="JZW217" s="167"/>
      <c r="JZX217" s="167"/>
      <c r="JZY217" s="167"/>
      <c r="JZZ217" s="167"/>
      <c r="KAA217" s="167"/>
      <c r="KAB217" s="167"/>
      <c r="KAC217" s="167"/>
      <c r="KAD217" s="167"/>
      <c r="KAE217" s="167"/>
      <c r="KAF217" s="167"/>
      <c r="KAG217" s="167"/>
      <c r="KAH217" s="167"/>
      <c r="KAI217" s="167"/>
      <c r="KAJ217" s="167"/>
      <c r="KAK217" s="167"/>
      <c r="KAL217" s="167"/>
      <c r="KAM217" s="167"/>
      <c r="KAN217" s="167"/>
      <c r="KAO217" s="167"/>
      <c r="KAP217" s="167"/>
      <c r="KAQ217" s="167"/>
      <c r="KAR217" s="167"/>
      <c r="KAS217" s="167"/>
      <c r="KAT217" s="167"/>
      <c r="KAU217" s="167"/>
      <c r="KAV217" s="167"/>
      <c r="KAW217" s="167"/>
      <c r="KAX217" s="167"/>
      <c r="KAY217" s="167"/>
      <c r="KAZ217" s="167"/>
      <c r="KBA217" s="167"/>
      <c r="KBB217" s="167"/>
      <c r="KBC217" s="167"/>
      <c r="KBD217" s="167"/>
      <c r="KBE217" s="167"/>
      <c r="KBF217" s="167"/>
      <c r="KBG217" s="167"/>
      <c r="KBH217" s="167"/>
      <c r="KBI217" s="167"/>
      <c r="KBJ217" s="167"/>
      <c r="KBK217" s="167"/>
      <c r="KBL217" s="167"/>
      <c r="KBM217" s="167"/>
      <c r="KBN217" s="167"/>
      <c r="KBO217" s="167"/>
      <c r="KBP217" s="167"/>
      <c r="KBQ217" s="167"/>
      <c r="KBR217" s="167"/>
      <c r="KBS217" s="167"/>
      <c r="KBT217" s="167"/>
      <c r="KBU217" s="167"/>
      <c r="KBV217" s="167"/>
      <c r="KBW217" s="167"/>
      <c r="KBX217" s="167"/>
      <c r="KBY217" s="167"/>
      <c r="KBZ217" s="167"/>
      <c r="KCA217" s="167"/>
      <c r="KCB217" s="167"/>
      <c r="KCC217" s="167"/>
      <c r="KCD217" s="167"/>
      <c r="KCE217" s="167"/>
      <c r="KCF217" s="167"/>
      <c r="KCG217" s="167"/>
      <c r="KCH217" s="167"/>
      <c r="KCI217" s="167"/>
      <c r="KCJ217" s="167"/>
      <c r="KCK217" s="167"/>
      <c r="KCL217" s="167"/>
      <c r="KCM217" s="167"/>
      <c r="KCN217" s="167"/>
      <c r="KCO217" s="167"/>
      <c r="KCP217" s="167"/>
      <c r="KCQ217" s="167"/>
      <c r="KCR217" s="167"/>
      <c r="KCS217" s="167"/>
      <c r="KCT217" s="167"/>
      <c r="KCU217" s="167"/>
      <c r="KCV217" s="167"/>
      <c r="KCW217" s="167"/>
      <c r="KCX217" s="167"/>
      <c r="KCY217" s="167"/>
      <c r="KCZ217" s="167"/>
      <c r="KDA217" s="167"/>
      <c r="KDB217" s="167"/>
      <c r="KDC217" s="167"/>
      <c r="KDD217" s="167"/>
      <c r="KDE217" s="167"/>
      <c r="KDF217" s="167"/>
      <c r="KDG217" s="167"/>
      <c r="KDH217" s="167"/>
      <c r="KDI217" s="167"/>
      <c r="KDJ217" s="167"/>
      <c r="KDK217" s="167"/>
      <c r="KDL217" s="167"/>
      <c r="KDM217" s="167"/>
      <c r="KDN217" s="167"/>
      <c r="KDO217" s="167"/>
      <c r="KDP217" s="167"/>
      <c r="KDQ217" s="167"/>
      <c r="KDR217" s="167"/>
      <c r="KDS217" s="167"/>
      <c r="KDT217" s="167"/>
      <c r="KDU217" s="167"/>
      <c r="KDV217" s="167"/>
      <c r="KDW217" s="167"/>
      <c r="KDX217" s="167"/>
      <c r="KDY217" s="167"/>
      <c r="KDZ217" s="167"/>
      <c r="KEA217" s="167"/>
      <c r="KEB217" s="167"/>
      <c r="KEC217" s="167"/>
      <c r="KED217" s="167"/>
      <c r="KEE217" s="167"/>
      <c r="KEF217" s="167"/>
      <c r="KEG217" s="167"/>
      <c r="KEH217" s="167"/>
      <c r="KEI217" s="167"/>
      <c r="KEJ217" s="167"/>
      <c r="KEK217" s="167"/>
      <c r="KEL217" s="167"/>
      <c r="KEM217" s="167"/>
      <c r="KEN217" s="167"/>
      <c r="KEO217" s="167"/>
      <c r="KEP217" s="167"/>
      <c r="KEQ217" s="167"/>
      <c r="KER217" s="167"/>
      <c r="KES217" s="167"/>
      <c r="KET217" s="167"/>
      <c r="KEU217" s="167"/>
      <c r="KEV217" s="167"/>
      <c r="KEW217" s="167"/>
      <c r="KEX217" s="167"/>
      <c r="KEY217" s="167"/>
      <c r="KEZ217" s="167"/>
      <c r="KFA217" s="167"/>
      <c r="KFB217" s="167"/>
      <c r="KFC217" s="167"/>
      <c r="KFD217" s="167"/>
      <c r="KFE217" s="167"/>
      <c r="KFF217" s="167"/>
      <c r="KFG217" s="167"/>
      <c r="KFH217" s="167"/>
      <c r="KFI217" s="167"/>
      <c r="KFJ217" s="167"/>
      <c r="KFK217" s="167"/>
      <c r="KFL217" s="167"/>
      <c r="KFM217" s="167"/>
      <c r="KFN217" s="167"/>
      <c r="KFO217" s="167"/>
      <c r="KFP217" s="167"/>
      <c r="KFQ217" s="167"/>
      <c r="KFR217" s="167"/>
      <c r="KFS217" s="167"/>
      <c r="KFT217" s="167"/>
      <c r="KFU217" s="167"/>
      <c r="KFV217" s="167"/>
      <c r="KFW217" s="167"/>
      <c r="KFX217" s="167"/>
      <c r="KFY217" s="167"/>
      <c r="KFZ217" s="167"/>
      <c r="KGA217" s="167"/>
      <c r="KGB217" s="167"/>
      <c r="KGC217" s="167"/>
      <c r="KGD217" s="167"/>
      <c r="KGE217" s="167"/>
      <c r="KGF217" s="167"/>
      <c r="KGG217" s="167"/>
      <c r="KGH217" s="167"/>
      <c r="KGI217" s="167"/>
      <c r="KGJ217" s="167"/>
      <c r="KGK217" s="167"/>
      <c r="KGL217" s="167"/>
      <c r="KGM217" s="167"/>
      <c r="KGN217" s="167"/>
      <c r="KGO217" s="167"/>
      <c r="KGP217" s="167"/>
      <c r="KGQ217" s="167"/>
      <c r="KGR217" s="167"/>
      <c r="KGS217" s="167"/>
      <c r="KGT217" s="167"/>
      <c r="KGU217" s="167"/>
      <c r="KGV217" s="167"/>
      <c r="KGW217" s="167"/>
      <c r="KGX217" s="167"/>
      <c r="KGY217" s="167"/>
      <c r="KGZ217" s="167"/>
      <c r="KHA217" s="167"/>
      <c r="KHB217" s="167"/>
      <c r="KHC217" s="167"/>
      <c r="KHD217" s="167"/>
      <c r="KHE217" s="167"/>
      <c r="KHF217" s="167"/>
      <c r="KHG217" s="167"/>
      <c r="KHH217" s="167"/>
      <c r="KHI217" s="167"/>
      <c r="KHJ217" s="167"/>
      <c r="KHK217" s="167"/>
      <c r="KHL217" s="167"/>
      <c r="KHM217" s="167"/>
      <c r="KHN217" s="167"/>
      <c r="KHO217" s="167"/>
      <c r="KHP217" s="167"/>
      <c r="KHQ217" s="167"/>
      <c r="KHR217" s="167"/>
      <c r="KHS217" s="167"/>
      <c r="KHT217" s="167"/>
      <c r="KHU217" s="167"/>
      <c r="KHV217" s="167"/>
      <c r="KHW217" s="167"/>
      <c r="KHX217" s="167"/>
      <c r="KHY217" s="167"/>
      <c r="KHZ217" s="167"/>
      <c r="KIA217" s="167"/>
      <c r="KIB217" s="167"/>
      <c r="KIC217" s="167"/>
      <c r="KID217" s="167"/>
      <c r="KIE217" s="167"/>
      <c r="KIF217" s="167"/>
      <c r="KIG217" s="167"/>
      <c r="KIH217" s="167"/>
      <c r="KII217" s="167"/>
      <c r="KIJ217" s="167"/>
      <c r="KIK217" s="167"/>
      <c r="KIL217" s="167"/>
      <c r="KIM217" s="167"/>
      <c r="KIN217" s="167"/>
      <c r="KIO217" s="167"/>
      <c r="KIP217" s="167"/>
      <c r="KIQ217" s="167"/>
      <c r="KIR217" s="167"/>
      <c r="KIS217" s="167"/>
      <c r="KIT217" s="167"/>
      <c r="KIU217" s="167"/>
      <c r="KIV217" s="167"/>
      <c r="KIW217" s="167"/>
      <c r="KIX217" s="167"/>
      <c r="KIY217" s="167"/>
      <c r="KIZ217" s="167"/>
      <c r="KJA217" s="167"/>
      <c r="KJB217" s="167"/>
      <c r="KJC217" s="167"/>
      <c r="KJD217" s="167"/>
      <c r="KJE217" s="167"/>
      <c r="KJF217" s="167"/>
      <c r="KJG217" s="167"/>
      <c r="KJH217" s="167"/>
      <c r="KJI217" s="167"/>
      <c r="KJJ217" s="167"/>
      <c r="KJK217" s="167"/>
      <c r="KJL217" s="167"/>
      <c r="KJM217" s="167"/>
      <c r="KJN217" s="167"/>
      <c r="KJO217" s="167"/>
      <c r="KJP217" s="167"/>
      <c r="KJQ217" s="167"/>
      <c r="KJR217" s="167"/>
      <c r="KJS217" s="167"/>
      <c r="KJT217" s="167"/>
      <c r="KJU217" s="167"/>
      <c r="KJV217" s="167"/>
      <c r="KJW217" s="167"/>
      <c r="KJX217" s="167"/>
      <c r="KJY217" s="167"/>
      <c r="KJZ217" s="167"/>
      <c r="KKA217" s="167"/>
      <c r="KKB217" s="167"/>
      <c r="KKC217" s="167"/>
      <c r="KKD217" s="167"/>
      <c r="KKE217" s="167"/>
      <c r="KKF217" s="167"/>
      <c r="KKG217" s="167"/>
      <c r="KKH217" s="167"/>
      <c r="KKI217" s="167"/>
      <c r="KKJ217" s="167"/>
      <c r="KKK217" s="167"/>
      <c r="KKL217" s="167"/>
      <c r="KKM217" s="167"/>
      <c r="KKN217" s="167"/>
      <c r="KKO217" s="167"/>
      <c r="KKP217" s="167"/>
      <c r="KKQ217" s="167"/>
      <c r="KKR217" s="167"/>
      <c r="KKS217" s="167"/>
      <c r="KKT217" s="167"/>
      <c r="KKU217" s="167"/>
      <c r="KKV217" s="167"/>
      <c r="KKW217" s="167"/>
      <c r="KKX217" s="167"/>
      <c r="KKY217" s="167"/>
      <c r="KKZ217" s="167"/>
      <c r="KLA217" s="167"/>
      <c r="KLB217" s="167"/>
      <c r="KLC217" s="167"/>
      <c r="KLD217" s="167"/>
      <c r="KLE217" s="167"/>
      <c r="KLF217" s="167"/>
      <c r="KLG217" s="167"/>
      <c r="KLH217" s="167"/>
      <c r="KLI217" s="167"/>
      <c r="KLJ217" s="167"/>
      <c r="KLK217" s="167"/>
      <c r="KLL217" s="167"/>
      <c r="KLM217" s="167"/>
      <c r="KLN217" s="167"/>
      <c r="KLO217" s="167"/>
      <c r="KLP217" s="167"/>
      <c r="KLQ217" s="167"/>
      <c r="KLR217" s="167"/>
      <c r="KLS217" s="167"/>
      <c r="KLT217" s="167"/>
      <c r="KLU217" s="167"/>
      <c r="KLV217" s="167"/>
      <c r="KLW217" s="167"/>
      <c r="KLX217" s="167"/>
      <c r="KLY217" s="167"/>
      <c r="KLZ217" s="167"/>
      <c r="KMA217" s="167"/>
      <c r="KMB217" s="167"/>
      <c r="KMC217" s="167"/>
      <c r="KMD217" s="167"/>
      <c r="KME217" s="167"/>
      <c r="KMF217" s="167"/>
      <c r="KMG217" s="167"/>
      <c r="KMH217" s="167"/>
      <c r="KMI217" s="167"/>
      <c r="KMJ217" s="167"/>
      <c r="KMK217" s="167"/>
      <c r="KML217" s="167"/>
      <c r="KMM217" s="167"/>
      <c r="KMN217" s="167"/>
      <c r="KMO217" s="167"/>
      <c r="KMP217" s="167"/>
      <c r="KMQ217" s="167"/>
      <c r="KMR217" s="167"/>
      <c r="KMS217" s="167"/>
      <c r="KMT217" s="167"/>
      <c r="KMU217" s="167"/>
      <c r="KMV217" s="167"/>
      <c r="KMW217" s="167"/>
      <c r="KMX217" s="167"/>
      <c r="KMY217" s="167"/>
      <c r="KMZ217" s="167"/>
      <c r="KNA217" s="167"/>
      <c r="KNB217" s="167"/>
      <c r="KNC217" s="167"/>
      <c r="KND217" s="167"/>
      <c r="KNE217" s="167"/>
      <c r="KNF217" s="167"/>
      <c r="KNG217" s="167"/>
      <c r="KNH217" s="167"/>
      <c r="KNI217" s="167"/>
      <c r="KNJ217" s="167"/>
      <c r="KNK217" s="167"/>
      <c r="KNL217" s="167"/>
      <c r="KNM217" s="167"/>
      <c r="KNN217" s="167"/>
      <c r="KNO217" s="167"/>
      <c r="KNP217" s="167"/>
      <c r="KNQ217" s="167"/>
      <c r="KNR217" s="167"/>
      <c r="KNS217" s="167"/>
      <c r="KNT217" s="167"/>
      <c r="KNU217" s="167"/>
      <c r="KNV217" s="167"/>
      <c r="KNW217" s="167"/>
      <c r="KNX217" s="167"/>
      <c r="KNY217" s="167"/>
      <c r="KNZ217" s="167"/>
      <c r="KOA217" s="167"/>
      <c r="KOB217" s="167"/>
      <c r="KOC217" s="167"/>
      <c r="KOD217" s="167"/>
      <c r="KOE217" s="167"/>
      <c r="KOF217" s="167"/>
      <c r="KOG217" s="167"/>
      <c r="KOH217" s="167"/>
      <c r="KOI217" s="167"/>
      <c r="KOJ217" s="167"/>
      <c r="KOK217" s="167"/>
      <c r="KOL217" s="167"/>
      <c r="KOM217" s="167"/>
      <c r="KON217" s="167"/>
      <c r="KOO217" s="167"/>
      <c r="KOP217" s="167"/>
      <c r="KOQ217" s="167"/>
      <c r="KOR217" s="167"/>
      <c r="KOS217" s="167"/>
      <c r="KOT217" s="167"/>
      <c r="KOU217" s="167"/>
      <c r="KOV217" s="167"/>
      <c r="KOW217" s="167"/>
      <c r="KOX217" s="167"/>
      <c r="KOY217" s="167"/>
      <c r="KOZ217" s="167"/>
      <c r="KPA217" s="167"/>
      <c r="KPB217" s="167"/>
      <c r="KPC217" s="167"/>
      <c r="KPD217" s="167"/>
      <c r="KPE217" s="167"/>
      <c r="KPF217" s="167"/>
      <c r="KPG217" s="167"/>
      <c r="KPH217" s="167"/>
      <c r="KPI217" s="167"/>
      <c r="KPJ217" s="167"/>
      <c r="KPK217" s="167"/>
      <c r="KPL217" s="167"/>
      <c r="KPM217" s="167"/>
      <c r="KPN217" s="167"/>
      <c r="KPO217" s="167"/>
      <c r="KPP217" s="167"/>
      <c r="KPQ217" s="167"/>
      <c r="KPR217" s="167"/>
      <c r="KPS217" s="167"/>
      <c r="KPT217" s="167"/>
      <c r="KPU217" s="167"/>
      <c r="KPV217" s="167"/>
      <c r="KPW217" s="167"/>
      <c r="KPX217" s="167"/>
      <c r="KPY217" s="167"/>
      <c r="KPZ217" s="167"/>
      <c r="KQA217" s="167"/>
      <c r="KQB217" s="167"/>
      <c r="KQC217" s="167"/>
      <c r="KQD217" s="167"/>
      <c r="KQE217" s="167"/>
      <c r="KQF217" s="167"/>
      <c r="KQG217" s="167"/>
      <c r="KQH217" s="167"/>
      <c r="KQI217" s="167"/>
      <c r="KQJ217" s="167"/>
      <c r="KQK217" s="167"/>
      <c r="KQL217" s="167"/>
      <c r="KQM217" s="167"/>
      <c r="KQN217" s="167"/>
      <c r="KQO217" s="167"/>
      <c r="KQP217" s="167"/>
      <c r="KQQ217" s="167"/>
      <c r="KQR217" s="167"/>
      <c r="KQS217" s="167"/>
      <c r="KQT217" s="167"/>
      <c r="KQU217" s="167"/>
      <c r="KQV217" s="167"/>
      <c r="KQW217" s="167"/>
      <c r="KQX217" s="167"/>
      <c r="KQY217" s="167"/>
      <c r="KQZ217" s="167"/>
      <c r="KRA217" s="167"/>
      <c r="KRB217" s="167"/>
      <c r="KRC217" s="167"/>
      <c r="KRD217" s="167"/>
      <c r="KRE217" s="167"/>
      <c r="KRF217" s="167"/>
      <c r="KRG217" s="167"/>
      <c r="KRH217" s="167"/>
      <c r="KRI217" s="167"/>
      <c r="KRJ217" s="167"/>
      <c r="KRK217" s="167"/>
      <c r="KRL217" s="167"/>
      <c r="KRM217" s="167"/>
      <c r="KRN217" s="167"/>
      <c r="KRO217" s="167"/>
      <c r="KRP217" s="167"/>
      <c r="KRQ217" s="167"/>
      <c r="KRR217" s="167"/>
      <c r="KRS217" s="167"/>
      <c r="KRT217" s="167"/>
      <c r="KRU217" s="167"/>
      <c r="KRV217" s="167"/>
      <c r="KRW217" s="167"/>
      <c r="KRX217" s="167"/>
      <c r="KRY217" s="167"/>
      <c r="KRZ217" s="167"/>
      <c r="KSA217" s="167"/>
      <c r="KSB217" s="167"/>
      <c r="KSC217" s="167"/>
      <c r="KSD217" s="167"/>
      <c r="KSE217" s="167"/>
      <c r="KSF217" s="167"/>
      <c r="KSG217" s="167"/>
      <c r="KSH217" s="167"/>
      <c r="KSI217" s="167"/>
      <c r="KSJ217" s="167"/>
      <c r="KSK217" s="167"/>
      <c r="KSL217" s="167"/>
      <c r="KSM217" s="167"/>
      <c r="KSN217" s="167"/>
      <c r="KSO217" s="167"/>
      <c r="KSP217" s="167"/>
      <c r="KSQ217" s="167"/>
      <c r="KSR217" s="167"/>
      <c r="KSS217" s="167"/>
      <c r="KST217" s="167"/>
      <c r="KSU217" s="167"/>
      <c r="KSV217" s="167"/>
      <c r="KSW217" s="167"/>
      <c r="KSX217" s="167"/>
      <c r="KSY217" s="167"/>
      <c r="KSZ217" s="167"/>
      <c r="KTA217" s="167"/>
      <c r="KTB217" s="167"/>
      <c r="KTC217" s="167"/>
      <c r="KTD217" s="167"/>
      <c r="KTE217" s="167"/>
      <c r="KTF217" s="167"/>
      <c r="KTG217" s="167"/>
      <c r="KTH217" s="167"/>
      <c r="KTI217" s="167"/>
      <c r="KTJ217" s="167"/>
      <c r="KTK217" s="167"/>
      <c r="KTL217" s="167"/>
      <c r="KTM217" s="167"/>
      <c r="KTN217" s="167"/>
      <c r="KTO217" s="167"/>
      <c r="KTP217" s="167"/>
      <c r="KTQ217" s="167"/>
      <c r="KTR217" s="167"/>
      <c r="KTS217" s="167"/>
      <c r="KTT217" s="167"/>
      <c r="KTU217" s="167"/>
      <c r="KTV217" s="167"/>
      <c r="KTW217" s="167"/>
      <c r="KTX217" s="167"/>
      <c r="KTY217" s="167"/>
      <c r="KTZ217" s="167"/>
      <c r="KUA217" s="167"/>
      <c r="KUB217" s="167"/>
      <c r="KUC217" s="167"/>
      <c r="KUD217" s="167"/>
      <c r="KUE217" s="167"/>
      <c r="KUF217" s="167"/>
      <c r="KUG217" s="167"/>
      <c r="KUH217" s="167"/>
      <c r="KUI217" s="167"/>
      <c r="KUJ217" s="167"/>
      <c r="KUK217" s="167"/>
      <c r="KUL217" s="167"/>
      <c r="KUM217" s="167"/>
      <c r="KUN217" s="167"/>
      <c r="KUO217" s="167"/>
      <c r="KUP217" s="167"/>
      <c r="KUQ217" s="167"/>
      <c r="KUR217" s="167"/>
      <c r="KUS217" s="167"/>
      <c r="KUT217" s="167"/>
      <c r="KUU217" s="167"/>
      <c r="KUV217" s="167"/>
      <c r="KUW217" s="167"/>
      <c r="KUX217" s="167"/>
      <c r="KUY217" s="167"/>
      <c r="KUZ217" s="167"/>
      <c r="KVA217" s="167"/>
      <c r="KVB217" s="167"/>
      <c r="KVC217" s="167"/>
      <c r="KVD217" s="167"/>
      <c r="KVE217" s="167"/>
      <c r="KVF217" s="167"/>
      <c r="KVG217" s="167"/>
      <c r="KVH217" s="167"/>
      <c r="KVI217" s="167"/>
      <c r="KVJ217" s="167"/>
      <c r="KVK217" s="167"/>
      <c r="KVL217" s="167"/>
      <c r="KVM217" s="167"/>
      <c r="KVN217" s="167"/>
      <c r="KVO217" s="167"/>
      <c r="KVP217" s="167"/>
      <c r="KVQ217" s="167"/>
      <c r="KVR217" s="167"/>
      <c r="KVS217" s="167"/>
      <c r="KVT217" s="167"/>
      <c r="KVU217" s="167"/>
      <c r="KVV217" s="167"/>
      <c r="KVW217" s="167"/>
      <c r="KVX217" s="167"/>
      <c r="KVY217" s="167"/>
      <c r="KVZ217" s="167"/>
      <c r="KWA217" s="167"/>
      <c r="KWB217" s="167"/>
      <c r="KWC217" s="167"/>
      <c r="KWD217" s="167"/>
      <c r="KWE217" s="167"/>
      <c r="KWF217" s="167"/>
      <c r="KWG217" s="167"/>
      <c r="KWH217" s="167"/>
      <c r="KWI217" s="167"/>
      <c r="KWJ217" s="167"/>
      <c r="KWK217" s="167"/>
      <c r="KWL217" s="167"/>
      <c r="KWM217" s="167"/>
      <c r="KWN217" s="167"/>
      <c r="KWO217" s="167"/>
      <c r="KWP217" s="167"/>
      <c r="KWQ217" s="167"/>
      <c r="KWR217" s="167"/>
      <c r="KWS217" s="167"/>
      <c r="KWT217" s="167"/>
      <c r="KWU217" s="167"/>
      <c r="KWV217" s="167"/>
      <c r="KWW217" s="167"/>
      <c r="KWX217" s="167"/>
      <c r="KWY217" s="167"/>
      <c r="KWZ217" s="167"/>
      <c r="KXA217" s="167"/>
      <c r="KXB217" s="167"/>
      <c r="KXC217" s="167"/>
      <c r="KXD217" s="167"/>
      <c r="KXE217" s="167"/>
      <c r="KXF217" s="167"/>
      <c r="KXG217" s="167"/>
      <c r="KXH217" s="167"/>
      <c r="KXI217" s="167"/>
      <c r="KXJ217" s="167"/>
      <c r="KXK217" s="167"/>
      <c r="KXL217" s="167"/>
      <c r="KXM217" s="167"/>
      <c r="KXN217" s="167"/>
      <c r="KXO217" s="167"/>
      <c r="KXP217" s="167"/>
      <c r="KXQ217" s="167"/>
      <c r="KXR217" s="167"/>
      <c r="KXS217" s="167"/>
      <c r="KXT217" s="167"/>
      <c r="KXU217" s="167"/>
      <c r="KXV217" s="167"/>
      <c r="KXW217" s="167"/>
      <c r="KXX217" s="167"/>
      <c r="KXY217" s="167"/>
      <c r="KXZ217" s="167"/>
      <c r="KYA217" s="167"/>
      <c r="KYB217" s="167"/>
      <c r="KYC217" s="167"/>
      <c r="KYD217" s="167"/>
      <c r="KYE217" s="167"/>
      <c r="KYF217" s="167"/>
      <c r="KYG217" s="167"/>
      <c r="KYH217" s="167"/>
      <c r="KYI217" s="167"/>
      <c r="KYJ217" s="167"/>
      <c r="KYK217" s="167"/>
      <c r="KYL217" s="167"/>
      <c r="KYM217" s="167"/>
      <c r="KYN217" s="167"/>
      <c r="KYO217" s="167"/>
      <c r="KYP217" s="167"/>
      <c r="KYQ217" s="167"/>
      <c r="KYR217" s="167"/>
      <c r="KYS217" s="167"/>
      <c r="KYT217" s="167"/>
      <c r="KYU217" s="167"/>
      <c r="KYV217" s="167"/>
      <c r="KYW217" s="167"/>
      <c r="KYX217" s="167"/>
      <c r="KYY217" s="167"/>
      <c r="KYZ217" s="167"/>
      <c r="KZA217" s="167"/>
      <c r="KZB217" s="167"/>
      <c r="KZC217" s="167"/>
      <c r="KZD217" s="167"/>
      <c r="KZE217" s="167"/>
      <c r="KZF217" s="167"/>
      <c r="KZG217" s="167"/>
      <c r="KZH217" s="167"/>
      <c r="KZI217" s="167"/>
      <c r="KZJ217" s="167"/>
      <c r="KZK217" s="167"/>
      <c r="KZL217" s="167"/>
      <c r="KZM217" s="167"/>
      <c r="KZN217" s="167"/>
      <c r="KZO217" s="167"/>
      <c r="KZP217" s="167"/>
      <c r="KZQ217" s="167"/>
      <c r="KZR217" s="167"/>
      <c r="KZS217" s="167"/>
      <c r="KZT217" s="167"/>
      <c r="KZU217" s="167"/>
      <c r="KZV217" s="167"/>
      <c r="KZW217" s="167"/>
      <c r="KZX217" s="167"/>
      <c r="KZY217" s="167"/>
      <c r="KZZ217" s="167"/>
      <c r="LAA217" s="167"/>
      <c r="LAB217" s="167"/>
      <c r="LAC217" s="167"/>
      <c r="LAD217" s="167"/>
      <c r="LAE217" s="167"/>
      <c r="LAF217" s="167"/>
      <c r="LAG217" s="167"/>
      <c r="LAH217" s="167"/>
      <c r="LAI217" s="167"/>
      <c r="LAJ217" s="167"/>
      <c r="LAK217" s="167"/>
      <c r="LAL217" s="167"/>
      <c r="LAM217" s="167"/>
      <c r="LAN217" s="167"/>
      <c r="LAO217" s="167"/>
      <c r="LAP217" s="167"/>
      <c r="LAQ217" s="167"/>
      <c r="LAR217" s="167"/>
      <c r="LAS217" s="167"/>
      <c r="LAT217" s="167"/>
      <c r="LAU217" s="167"/>
      <c r="LAV217" s="167"/>
      <c r="LAW217" s="167"/>
      <c r="LAX217" s="167"/>
      <c r="LAY217" s="167"/>
      <c r="LAZ217" s="167"/>
      <c r="LBA217" s="167"/>
      <c r="LBB217" s="167"/>
      <c r="LBC217" s="167"/>
      <c r="LBD217" s="167"/>
      <c r="LBE217" s="167"/>
      <c r="LBF217" s="167"/>
      <c r="LBG217" s="167"/>
      <c r="LBH217" s="167"/>
      <c r="LBI217" s="167"/>
      <c r="LBJ217" s="167"/>
      <c r="LBK217" s="167"/>
      <c r="LBL217" s="167"/>
      <c r="LBM217" s="167"/>
      <c r="LBN217" s="167"/>
      <c r="LBO217" s="167"/>
      <c r="LBP217" s="167"/>
      <c r="LBQ217" s="167"/>
      <c r="LBR217" s="167"/>
      <c r="LBS217" s="167"/>
      <c r="LBT217" s="167"/>
      <c r="LBU217" s="167"/>
      <c r="LBV217" s="167"/>
      <c r="LBW217" s="167"/>
      <c r="LBX217" s="167"/>
      <c r="LBY217" s="167"/>
      <c r="LBZ217" s="167"/>
      <c r="LCA217" s="167"/>
      <c r="LCB217" s="167"/>
      <c r="LCC217" s="167"/>
      <c r="LCD217" s="167"/>
      <c r="LCE217" s="167"/>
      <c r="LCF217" s="167"/>
      <c r="LCG217" s="167"/>
      <c r="LCH217" s="167"/>
      <c r="LCI217" s="167"/>
      <c r="LCJ217" s="167"/>
      <c r="LCK217" s="167"/>
      <c r="LCL217" s="167"/>
      <c r="LCM217" s="167"/>
      <c r="LCN217" s="167"/>
      <c r="LCO217" s="167"/>
      <c r="LCP217" s="167"/>
      <c r="LCQ217" s="167"/>
      <c r="LCR217" s="167"/>
      <c r="LCS217" s="167"/>
      <c r="LCT217" s="167"/>
      <c r="LCU217" s="167"/>
      <c r="LCV217" s="167"/>
      <c r="LCW217" s="167"/>
      <c r="LCX217" s="167"/>
      <c r="LCY217" s="167"/>
      <c r="LCZ217" s="167"/>
      <c r="LDA217" s="167"/>
      <c r="LDB217" s="167"/>
      <c r="LDC217" s="167"/>
      <c r="LDD217" s="167"/>
      <c r="LDE217" s="167"/>
      <c r="LDF217" s="167"/>
      <c r="LDG217" s="167"/>
      <c r="LDH217" s="167"/>
      <c r="LDI217" s="167"/>
      <c r="LDJ217" s="167"/>
      <c r="LDK217" s="167"/>
      <c r="LDL217" s="167"/>
      <c r="LDM217" s="167"/>
      <c r="LDN217" s="167"/>
      <c r="LDO217" s="167"/>
      <c r="LDP217" s="167"/>
      <c r="LDQ217" s="167"/>
      <c r="LDR217" s="167"/>
      <c r="LDS217" s="167"/>
      <c r="LDT217" s="167"/>
      <c r="LDU217" s="167"/>
      <c r="LDV217" s="167"/>
      <c r="LDW217" s="167"/>
      <c r="LDX217" s="167"/>
      <c r="LDY217" s="167"/>
      <c r="LDZ217" s="167"/>
      <c r="LEA217" s="167"/>
      <c r="LEB217" s="167"/>
      <c r="LEC217" s="167"/>
      <c r="LED217" s="167"/>
      <c r="LEE217" s="167"/>
      <c r="LEF217" s="167"/>
      <c r="LEG217" s="167"/>
      <c r="LEH217" s="167"/>
      <c r="LEI217" s="167"/>
      <c r="LEJ217" s="167"/>
      <c r="LEK217" s="167"/>
      <c r="LEL217" s="167"/>
      <c r="LEM217" s="167"/>
      <c r="LEN217" s="167"/>
      <c r="LEO217" s="167"/>
      <c r="LEP217" s="167"/>
      <c r="LEQ217" s="167"/>
      <c r="LER217" s="167"/>
      <c r="LES217" s="167"/>
      <c r="LET217" s="167"/>
      <c r="LEU217" s="167"/>
      <c r="LEV217" s="167"/>
      <c r="LEW217" s="167"/>
      <c r="LEX217" s="167"/>
      <c r="LEY217" s="167"/>
      <c r="LEZ217" s="167"/>
      <c r="LFA217" s="167"/>
      <c r="LFB217" s="167"/>
      <c r="LFC217" s="167"/>
      <c r="LFD217" s="167"/>
      <c r="LFE217" s="167"/>
      <c r="LFF217" s="167"/>
      <c r="LFG217" s="167"/>
      <c r="LFH217" s="167"/>
      <c r="LFI217" s="167"/>
      <c r="LFJ217" s="167"/>
      <c r="LFK217" s="167"/>
      <c r="LFL217" s="167"/>
      <c r="LFM217" s="167"/>
      <c r="LFN217" s="167"/>
      <c r="LFO217" s="167"/>
      <c r="LFP217" s="167"/>
      <c r="LFQ217" s="167"/>
      <c r="LFR217" s="167"/>
      <c r="LFS217" s="167"/>
      <c r="LFT217" s="167"/>
      <c r="LFU217" s="167"/>
      <c r="LFV217" s="167"/>
      <c r="LFW217" s="167"/>
      <c r="LFX217" s="167"/>
      <c r="LFY217" s="167"/>
      <c r="LFZ217" s="167"/>
      <c r="LGA217" s="167"/>
      <c r="LGB217" s="167"/>
      <c r="LGC217" s="167"/>
      <c r="LGD217" s="167"/>
      <c r="LGE217" s="167"/>
      <c r="LGF217" s="167"/>
      <c r="LGG217" s="167"/>
      <c r="LGH217" s="167"/>
      <c r="LGI217" s="167"/>
      <c r="LGJ217" s="167"/>
      <c r="LGK217" s="167"/>
      <c r="LGL217" s="167"/>
      <c r="LGM217" s="167"/>
      <c r="LGN217" s="167"/>
      <c r="LGO217" s="167"/>
      <c r="LGP217" s="167"/>
      <c r="LGQ217" s="167"/>
      <c r="LGR217" s="167"/>
      <c r="LGS217" s="167"/>
      <c r="LGT217" s="167"/>
      <c r="LGU217" s="167"/>
      <c r="LGV217" s="167"/>
      <c r="LGW217" s="167"/>
      <c r="LGX217" s="167"/>
      <c r="LGY217" s="167"/>
      <c r="LGZ217" s="167"/>
      <c r="LHA217" s="167"/>
      <c r="LHB217" s="167"/>
      <c r="LHC217" s="167"/>
      <c r="LHD217" s="167"/>
      <c r="LHE217" s="167"/>
      <c r="LHF217" s="167"/>
      <c r="LHG217" s="167"/>
      <c r="LHH217" s="167"/>
      <c r="LHI217" s="167"/>
      <c r="LHJ217" s="167"/>
      <c r="LHK217" s="167"/>
      <c r="LHL217" s="167"/>
      <c r="LHM217" s="167"/>
      <c r="LHN217" s="167"/>
      <c r="LHO217" s="167"/>
      <c r="LHP217" s="167"/>
      <c r="LHQ217" s="167"/>
      <c r="LHR217" s="167"/>
      <c r="LHS217" s="167"/>
      <c r="LHT217" s="167"/>
      <c r="LHU217" s="167"/>
      <c r="LHV217" s="167"/>
      <c r="LHW217" s="167"/>
      <c r="LHX217" s="167"/>
      <c r="LHY217" s="167"/>
      <c r="LHZ217" s="167"/>
      <c r="LIA217" s="167"/>
      <c r="LIB217" s="167"/>
      <c r="LIC217" s="167"/>
      <c r="LID217" s="167"/>
      <c r="LIE217" s="167"/>
      <c r="LIF217" s="167"/>
      <c r="LIG217" s="167"/>
      <c r="LIH217" s="167"/>
      <c r="LII217" s="167"/>
      <c r="LIJ217" s="167"/>
      <c r="LIK217" s="167"/>
      <c r="LIL217" s="167"/>
      <c r="LIM217" s="167"/>
      <c r="LIN217" s="167"/>
      <c r="LIO217" s="167"/>
      <c r="LIP217" s="167"/>
      <c r="LIQ217" s="167"/>
      <c r="LIR217" s="167"/>
      <c r="LIS217" s="167"/>
      <c r="LIT217" s="167"/>
      <c r="LIU217" s="167"/>
      <c r="LIV217" s="167"/>
      <c r="LIW217" s="167"/>
      <c r="LIX217" s="167"/>
      <c r="LIY217" s="167"/>
      <c r="LIZ217" s="167"/>
      <c r="LJA217" s="167"/>
      <c r="LJB217" s="167"/>
      <c r="LJC217" s="167"/>
      <c r="LJD217" s="167"/>
      <c r="LJE217" s="167"/>
      <c r="LJF217" s="167"/>
      <c r="LJG217" s="167"/>
      <c r="LJH217" s="167"/>
      <c r="LJI217" s="167"/>
      <c r="LJJ217" s="167"/>
      <c r="LJK217" s="167"/>
      <c r="LJL217" s="167"/>
      <c r="LJM217" s="167"/>
      <c r="LJN217" s="167"/>
      <c r="LJO217" s="167"/>
      <c r="LJP217" s="167"/>
      <c r="LJQ217" s="167"/>
      <c r="LJR217" s="167"/>
      <c r="LJS217" s="167"/>
      <c r="LJT217" s="167"/>
      <c r="LJU217" s="167"/>
      <c r="LJV217" s="167"/>
      <c r="LJW217" s="167"/>
      <c r="LJX217" s="167"/>
      <c r="LJY217" s="167"/>
      <c r="LJZ217" s="167"/>
      <c r="LKA217" s="167"/>
      <c r="LKB217" s="167"/>
      <c r="LKC217" s="167"/>
      <c r="LKD217" s="167"/>
      <c r="LKE217" s="167"/>
      <c r="LKF217" s="167"/>
      <c r="LKG217" s="167"/>
      <c r="LKH217" s="167"/>
      <c r="LKI217" s="167"/>
      <c r="LKJ217" s="167"/>
      <c r="LKK217" s="167"/>
      <c r="LKL217" s="167"/>
      <c r="LKM217" s="167"/>
      <c r="LKN217" s="167"/>
      <c r="LKO217" s="167"/>
      <c r="LKP217" s="167"/>
      <c r="LKQ217" s="167"/>
      <c r="LKR217" s="167"/>
      <c r="LKS217" s="167"/>
      <c r="LKT217" s="167"/>
      <c r="LKU217" s="167"/>
      <c r="LKV217" s="167"/>
      <c r="LKW217" s="167"/>
      <c r="LKX217" s="167"/>
      <c r="LKY217" s="167"/>
      <c r="LKZ217" s="167"/>
      <c r="LLA217" s="167"/>
      <c r="LLB217" s="167"/>
      <c r="LLC217" s="167"/>
      <c r="LLD217" s="167"/>
      <c r="LLE217" s="167"/>
      <c r="LLF217" s="167"/>
      <c r="LLG217" s="167"/>
      <c r="LLH217" s="167"/>
      <c r="LLI217" s="167"/>
      <c r="LLJ217" s="167"/>
      <c r="LLK217" s="167"/>
      <c r="LLL217" s="167"/>
      <c r="LLM217" s="167"/>
      <c r="LLN217" s="167"/>
      <c r="LLO217" s="167"/>
      <c r="LLP217" s="167"/>
      <c r="LLQ217" s="167"/>
      <c r="LLR217" s="167"/>
      <c r="LLS217" s="167"/>
      <c r="LLT217" s="167"/>
      <c r="LLU217" s="167"/>
      <c r="LLV217" s="167"/>
      <c r="LLW217" s="167"/>
      <c r="LLX217" s="167"/>
      <c r="LLY217" s="167"/>
      <c r="LLZ217" s="167"/>
      <c r="LMA217" s="167"/>
      <c r="LMB217" s="167"/>
      <c r="LMC217" s="167"/>
      <c r="LMD217" s="167"/>
      <c r="LME217" s="167"/>
      <c r="LMF217" s="167"/>
      <c r="LMG217" s="167"/>
      <c r="LMH217" s="167"/>
      <c r="LMI217" s="167"/>
      <c r="LMJ217" s="167"/>
      <c r="LMK217" s="167"/>
      <c r="LML217" s="167"/>
      <c r="LMM217" s="167"/>
      <c r="LMN217" s="167"/>
      <c r="LMO217" s="167"/>
      <c r="LMP217" s="167"/>
      <c r="LMQ217" s="167"/>
      <c r="LMR217" s="167"/>
      <c r="LMS217" s="167"/>
      <c r="LMT217" s="167"/>
      <c r="LMU217" s="167"/>
      <c r="LMV217" s="167"/>
      <c r="LMW217" s="167"/>
      <c r="LMX217" s="167"/>
      <c r="LMY217" s="167"/>
      <c r="LMZ217" s="167"/>
      <c r="LNA217" s="167"/>
      <c r="LNB217" s="167"/>
      <c r="LNC217" s="167"/>
      <c r="LND217" s="167"/>
      <c r="LNE217" s="167"/>
      <c r="LNF217" s="167"/>
      <c r="LNG217" s="167"/>
      <c r="LNH217" s="167"/>
      <c r="LNI217" s="167"/>
      <c r="LNJ217" s="167"/>
      <c r="LNK217" s="167"/>
      <c r="LNL217" s="167"/>
      <c r="LNM217" s="167"/>
      <c r="LNN217" s="167"/>
      <c r="LNO217" s="167"/>
      <c r="LNP217" s="167"/>
      <c r="LNQ217" s="167"/>
      <c r="LNR217" s="167"/>
      <c r="LNS217" s="167"/>
      <c r="LNT217" s="167"/>
      <c r="LNU217" s="167"/>
      <c r="LNV217" s="167"/>
      <c r="LNW217" s="167"/>
      <c r="LNX217" s="167"/>
      <c r="LNY217" s="167"/>
      <c r="LNZ217" s="167"/>
      <c r="LOA217" s="167"/>
      <c r="LOB217" s="167"/>
      <c r="LOC217" s="167"/>
      <c r="LOD217" s="167"/>
      <c r="LOE217" s="167"/>
      <c r="LOF217" s="167"/>
      <c r="LOG217" s="167"/>
      <c r="LOH217" s="167"/>
      <c r="LOI217" s="167"/>
      <c r="LOJ217" s="167"/>
      <c r="LOK217" s="167"/>
      <c r="LOL217" s="167"/>
      <c r="LOM217" s="167"/>
      <c r="LON217" s="167"/>
      <c r="LOO217" s="167"/>
      <c r="LOP217" s="167"/>
      <c r="LOQ217" s="167"/>
      <c r="LOR217" s="167"/>
      <c r="LOS217" s="167"/>
      <c r="LOT217" s="167"/>
      <c r="LOU217" s="167"/>
      <c r="LOV217" s="167"/>
      <c r="LOW217" s="167"/>
      <c r="LOX217" s="167"/>
      <c r="LOY217" s="167"/>
      <c r="LOZ217" s="167"/>
      <c r="LPA217" s="167"/>
      <c r="LPB217" s="167"/>
      <c r="LPC217" s="167"/>
      <c r="LPD217" s="167"/>
      <c r="LPE217" s="167"/>
      <c r="LPF217" s="167"/>
      <c r="LPG217" s="167"/>
      <c r="LPH217" s="167"/>
      <c r="LPI217" s="167"/>
      <c r="LPJ217" s="167"/>
      <c r="LPK217" s="167"/>
      <c r="LPL217" s="167"/>
      <c r="LPM217" s="167"/>
      <c r="LPN217" s="167"/>
      <c r="LPO217" s="167"/>
      <c r="LPP217" s="167"/>
      <c r="LPQ217" s="167"/>
      <c r="LPR217" s="167"/>
      <c r="LPS217" s="167"/>
      <c r="LPT217" s="167"/>
      <c r="LPU217" s="167"/>
      <c r="LPV217" s="167"/>
      <c r="LPW217" s="167"/>
      <c r="LPX217" s="167"/>
      <c r="LPY217" s="167"/>
      <c r="LPZ217" s="167"/>
      <c r="LQA217" s="167"/>
      <c r="LQB217" s="167"/>
      <c r="LQC217" s="167"/>
      <c r="LQD217" s="167"/>
      <c r="LQE217" s="167"/>
      <c r="LQF217" s="167"/>
      <c r="LQG217" s="167"/>
      <c r="LQH217" s="167"/>
      <c r="LQI217" s="167"/>
      <c r="LQJ217" s="167"/>
      <c r="LQK217" s="167"/>
      <c r="LQL217" s="167"/>
      <c r="LQM217" s="167"/>
      <c r="LQN217" s="167"/>
      <c r="LQO217" s="167"/>
      <c r="LQP217" s="167"/>
      <c r="LQQ217" s="167"/>
      <c r="LQR217" s="167"/>
      <c r="LQS217" s="167"/>
      <c r="LQT217" s="167"/>
      <c r="LQU217" s="167"/>
      <c r="LQV217" s="167"/>
      <c r="LQW217" s="167"/>
      <c r="LQX217" s="167"/>
      <c r="LQY217" s="167"/>
      <c r="LQZ217" s="167"/>
      <c r="LRA217" s="167"/>
      <c r="LRB217" s="167"/>
      <c r="LRC217" s="167"/>
      <c r="LRD217" s="167"/>
      <c r="LRE217" s="167"/>
      <c r="LRF217" s="167"/>
      <c r="LRG217" s="167"/>
      <c r="LRH217" s="167"/>
      <c r="LRI217" s="167"/>
      <c r="LRJ217" s="167"/>
      <c r="LRK217" s="167"/>
      <c r="LRL217" s="167"/>
      <c r="LRM217" s="167"/>
      <c r="LRN217" s="167"/>
      <c r="LRO217" s="167"/>
      <c r="LRP217" s="167"/>
      <c r="LRQ217" s="167"/>
      <c r="LRR217" s="167"/>
      <c r="LRS217" s="167"/>
      <c r="LRT217" s="167"/>
      <c r="LRU217" s="167"/>
      <c r="LRV217" s="167"/>
      <c r="LRW217" s="167"/>
      <c r="LRX217" s="167"/>
      <c r="LRY217" s="167"/>
      <c r="LRZ217" s="167"/>
      <c r="LSA217" s="167"/>
      <c r="LSB217" s="167"/>
      <c r="LSC217" s="167"/>
      <c r="LSD217" s="167"/>
      <c r="LSE217" s="167"/>
      <c r="LSF217" s="167"/>
      <c r="LSG217" s="167"/>
      <c r="LSH217" s="167"/>
      <c r="LSI217" s="167"/>
      <c r="LSJ217" s="167"/>
      <c r="LSK217" s="167"/>
      <c r="LSL217" s="167"/>
      <c r="LSM217" s="167"/>
      <c r="LSN217" s="167"/>
      <c r="LSO217" s="167"/>
      <c r="LSP217" s="167"/>
      <c r="LSQ217" s="167"/>
      <c r="LSR217" s="167"/>
      <c r="LSS217" s="167"/>
      <c r="LST217" s="167"/>
      <c r="LSU217" s="167"/>
      <c r="LSV217" s="167"/>
      <c r="LSW217" s="167"/>
      <c r="LSX217" s="167"/>
      <c r="LSY217" s="167"/>
      <c r="LSZ217" s="167"/>
      <c r="LTA217" s="167"/>
      <c r="LTB217" s="167"/>
      <c r="LTC217" s="167"/>
      <c r="LTD217" s="167"/>
      <c r="LTE217" s="167"/>
      <c r="LTF217" s="167"/>
      <c r="LTG217" s="167"/>
      <c r="LTH217" s="167"/>
      <c r="LTI217" s="167"/>
      <c r="LTJ217" s="167"/>
      <c r="LTK217" s="167"/>
      <c r="LTL217" s="167"/>
      <c r="LTM217" s="167"/>
      <c r="LTN217" s="167"/>
      <c r="LTO217" s="167"/>
      <c r="LTP217" s="167"/>
      <c r="LTQ217" s="167"/>
      <c r="LTR217" s="167"/>
      <c r="LTS217" s="167"/>
      <c r="LTT217" s="167"/>
      <c r="LTU217" s="167"/>
      <c r="LTV217" s="167"/>
      <c r="LTW217" s="167"/>
      <c r="LTX217" s="167"/>
      <c r="LTY217" s="167"/>
      <c r="LTZ217" s="167"/>
      <c r="LUA217" s="167"/>
      <c r="LUB217" s="167"/>
      <c r="LUC217" s="167"/>
      <c r="LUD217" s="167"/>
      <c r="LUE217" s="167"/>
      <c r="LUF217" s="167"/>
      <c r="LUG217" s="167"/>
      <c r="LUH217" s="167"/>
      <c r="LUI217" s="167"/>
      <c r="LUJ217" s="167"/>
      <c r="LUK217" s="167"/>
      <c r="LUL217" s="167"/>
      <c r="LUM217" s="167"/>
      <c r="LUN217" s="167"/>
      <c r="LUO217" s="167"/>
      <c r="LUP217" s="167"/>
      <c r="LUQ217" s="167"/>
      <c r="LUR217" s="167"/>
      <c r="LUS217" s="167"/>
      <c r="LUT217" s="167"/>
      <c r="LUU217" s="167"/>
      <c r="LUV217" s="167"/>
      <c r="LUW217" s="167"/>
      <c r="LUX217" s="167"/>
      <c r="LUY217" s="167"/>
      <c r="LUZ217" s="167"/>
      <c r="LVA217" s="167"/>
      <c r="LVB217" s="167"/>
      <c r="LVC217" s="167"/>
      <c r="LVD217" s="167"/>
      <c r="LVE217" s="167"/>
      <c r="LVF217" s="167"/>
      <c r="LVG217" s="167"/>
      <c r="LVH217" s="167"/>
      <c r="LVI217" s="167"/>
      <c r="LVJ217" s="167"/>
      <c r="LVK217" s="167"/>
      <c r="LVL217" s="167"/>
      <c r="LVM217" s="167"/>
      <c r="LVN217" s="167"/>
      <c r="LVO217" s="167"/>
      <c r="LVP217" s="167"/>
      <c r="LVQ217" s="167"/>
      <c r="LVR217" s="167"/>
      <c r="LVS217" s="167"/>
      <c r="LVT217" s="167"/>
      <c r="LVU217" s="167"/>
      <c r="LVV217" s="167"/>
      <c r="LVW217" s="167"/>
      <c r="LVX217" s="167"/>
      <c r="LVY217" s="167"/>
      <c r="LVZ217" s="167"/>
      <c r="LWA217" s="167"/>
      <c r="LWB217" s="167"/>
      <c r="LWC217" s="167"/>
      <c r="LWD217" s="167"/>
      <c r="LWE217" s="167"/>
      <c r="LWF217" s="167"/>
      <c r="LWG217" s="167"/>
      <c r="LWH217" s="167"/>
      <c r="LWI217" s="167"/>
      <c r="LWJ217" s="167"/>
      <c r="LWK217" s="167"/>
      <c r="LWL217" s="167"/>
      <c r="LWM217" s="167"/>
      <c r="LWN217" s="167"/>
      <c r="LWO217" s="167"/>
      <c r="LWP217" s="167"/>
      <c r="LWQ217" s="167"/>
      <c r="LWR217" s="167"/>
      <c r="LWS217" s="167"/>
      <c r="LWT217" s="167"/>
      <c r="LWU217" s="167"/>
      <c r="LWV217" s="167"/>
      <c r="LWW217" s="167"/>
      <c r="LWX217" s="167"/>
      <c r="LWY217" s="167"/>
      <c r="LWZ217" s="167"/>
      <c r="LXA217" s="167"/>
      <c r="LXB217" s="167"/>
      <c r="LXC217" s="167"/>
      <c r="LXD217" s="167"/>
      <c r="LXE217" s="167"/>
      <c r="LXF217" s="167"/>
      <c r="LXG217" s="167"/>
      <c r="LXH217" s="167"/>
      <c r="LXI217" s="167"/>
      <c r="LXJ217" s="167"/>
      <c r="LXK217" s="167"/>
      <c r="LXL217" s="167"/>
      <c r="LXM217" s="167"/>
      <c r="LXN217" s="167"/>
      <c r="LXO217" s="167"/>
      <c r="LXP217" s="167"/>
      <c r="LXQ217" s="167"/>
      <c r="LXR217" s="167"/>
      <c r="LXS217" s="167"/>
      <c r="LXT217" s="167"/>
      <c r="LXU217" s="167"/>
      <c r="LXV217" s="167"/>
      <c r="LXW217" s="167"/>
      <c r="LXX217" s="167"/>
      <c r="LXY217" s="167"/>
      <c r="LXZ217" s="167"/>
      <c r="LYA217" s="167"/>
      <c r="LYB217" s="167"/>
      <c r="LYC217" s="167"/>
      <c r="LYD217" s="167"/>
      <c r="LYE217" s="167"/>
      <c r="LYF217" s="167"/>
      <c r="LYG217" s="167"/>
      <c r="LYH217" s="167"/>
      <c r="LYI217" s="167"/>
      <c r="LYJ217" s="167"/>
      <c r="LYK217" s="167"/>
      <c r="LYL217" s="167"/>
      <c r="LYM217" s="167"/>
      <c r="LYN217" s="167"/>
      <c r="LYO217" s="167"/>
      <c r="LYP217" s="167"/>
      <c r="LYQ217" s="167"/>
      <c r="LYR217" s="167"/>
      <c r="LYS217" s="167"/>
      <c r="LYT217" s="167"/>
      <c r="LYU217" s="167"/>
      <c r="LYV217" s="167"/>
      <c r="LYW217" s="167"/>
      <c r="LYX217" s="167"/>
      <c r="LYY217" s="167"/>
      <c r="LYZ217" s="167"/>
      <c r="LZA217" s="167"/>
      <c r="LZB217" s="167"/>
      <c r="LZC217" s="167"/>
      <c r="LZD217" s="167"/>
      <c r="LZE217" s="167"/>
      <c r="LZF217" s="167"/>
      <c r="LZG217" s="167"/>
      <c r="LZH217" s="167"/>
      <c r="LZI217" s="167"/>
      <c r="LZJ217" s="167"/>
      <c r="LZK217" s="167"/>
      <c r="LZL217" s="167"/>
      <c r="LZM217" s="167"/>
      <c r="LZN217" s="167"/>
      <c r="LZO217" s="167"/>
      <c r="LZP217" s="167"/>
      <c r="LZQ217" s="167"/>
      <c r="LZR217" s="167"/>
      <c r="LZS217" s="167"/>
      <c r="LZT217" s="167"/>
      <c r="LZU217" s="167"/>
      <c r="LZV217" s="167"/>
      <c r="LZW217" s="167"/>
      <c r="LZX217" s="167"/>
      <c r="LZY217" s="167"/>
      <c r="LZZ217" s="167"/>
      <c r="MAA217" s="167"/>
      <c r="MAB217" s="167"/>
      <c r="MAC217" s="167"/>
      <c r="MAD217" s="167"/>
      <c r="MAE217" s="167"/>
      <c r="MAF217" s="167"/>
      <c r="MAG217" s="167"/>
      <c r="MAH217" s="167"/>
      <c r="MAI217" s="167"/>
      <c r="MAJ217" s="167"/>
      <c r="MAK217" s="167"/>
      <c r="MAL217" s="167"/>
      <c r="MAM217" s="167"/>
      <c r="MAN217" s="167"/>
      <c r="MAO217" s="167"/>
      <c r="MAP217" s="167"/>
      <c r="MAQ217" s="167"/>
      <c r="MAR217" s="167"/>
      <c r="MAS217" s="167"/>
      <c r="MAT217" s="167"/>
      <c r="MAU217" s="167"/>
      <c r="MAV217" s="167"/>
      <c r="MAW217" s="167"/>
      <c r="MAX217" s="167"/>
      <c r="MAY217" s="167"/>
      <c r="MAZ217" s="167"/>
      <c r="MBA217" s="167"/>
      <c r="MBB217" s="167"/>
      <c r="MBC217" s="167"/>
      <c r="MBD217" s="167"/>
      <c r="MBE217" s="167"/>
      <c r="MBF217" s="167"/>
      <c r="MBG217" s="167"/>
      <c r="MBH217" s="167"/>
      <c r="MBI217" s="167"/>
      <c r="MBJ217" s="167"/>
      <c r="MBK217" s="167"/>
      <c r="MBL217" s="167"/>
      <c r="MBM217" s="167"/>
      <c r="MBN217" s="167"/>
      <c r="MBO217" s="167"/>
      <c r="MBP217" s="167"/>
      <c r="MBQ217" s="167"/>
      <c r="MBR217" s="167"/>
      <c r="MBS217" s="167"/>
      <c r="MBT217" s="167"/>
      <c r="MBU217" s="167"/>
      <c r="MBV217" s="167"/>
      <c r="MBW217" s="167"/>
      <c r="MBX217" s="167"/>
      <c r="MBY217" s="167"/>
      <c r="MBZ217" s="167"/>
      <c r="MCA217" s="167"/>
      <c r="MCB217" s="167"/>
      <c r="MCC217" s="167"/>
      <c r="MCD217" s="167"/>
      <c r="MCE217" s="167"/>
      <c r="MCF217" s="167"/>
      <c r="MCG217" s="167"/>
      <c r="MCH217" s="167"/>
      <c r="MCI217" s="167"/>
      <c r="MCJ217" s="167"/>
      <c r="MCK217" s="167"/>
      <c r="MCL217" s="167"/>
      <c r="MCM217" s="167"/>
      <c r="MCN217" s="167"/>
      <c r="MCO217" s="167"/>
      <c r="MCP217" s="167"/>
      <c r="MCQ217" s="167"/>
      <c r="MCR217" s="167"/>
      <c r="MCS217" s="167"/>
      <c r="MCT217" s="167"/>
      <c r="MCU217" s="167"/>
      <c r="MCV217" s="167"/>
      <c r="MCW217" s="167"/>
      <c r="MCX217" s="167"/>
      <c r="MCY217" s="167"/>
      <c r="MCZ217" s="167"/>
      <c r="MDA217" s="167"/>
      <c r="MDB217" s="167"/>
      <c r="MDC217" s="167"/>
      <c r="MDD217" s="167"/>
      <c r="MDE217" s="167"/>
      <c r="MDF217" s="167"/>
      <c r="MDG217" s="167"/>
      <c r="MDH217" s="167"/>
      <c r="MDI217" s="167"/>
      <c r="MDJ217" s="167"/>
      <c r="MDK217" s="167"/>
      <c r="MDL217" s="167"/>
      <c r="MDM217" s="167"/>
      <c r="MDN217" s="167"/>
      <c r="MDO217" s="167"/>
      <c r="MDP217" s="167"/>
      <c r="MDQ217" s="167"/>
      <c r="MDR217" s="167"/>
      <c r="MDS217" s="167"/>
      <c r="MDT217" s="167"/>
      <c r="MDU217" s="167"/>
      <c r="MDV217" s="167"/>
      <c r="MDW217" s="167"/>
      <c r="MDX217" s="167"/>
      <c r="MDY217" s="167"/>
      <c r="MDZ217" s="167"/>
      <c r="MEA217" s="167"/>
      <c r="MEB217" s="167"/>
      <c r="MEC217" s="167"/>
      <c r="MED217" s="167"/>
      <c r="MEE217" s="167"/>
      <c r="MEF217" s="167"/>
      <c r="MEG217" s="167"/>
      <c r="MEH217" s="167"/>
      <c r="MEI217" s="167"/>
      <c r="MEJ217" s="167"/>
      <c r="MEK217" s="167"/>
      <c r="MEL217" s="167"/>
      <c r="MEM217" s="167"/>
      <c r="MEN217" s="167"/>
      <c r="MEO217" s="167"/>
      <c r="MEP217" s="167"/>
      <c r="MEQ217" s="167"/>
      <c r="MER217" s="167"/>
      <c r="MES217" s="167"/>
      <c r="MET217" s="167"/>
      <c r="MEU217" s="167"/>
      <c r="MEV217" s="167"/>
      <c r="MEW217" s="167"/>
      <c r="MEX217" s="167"/>
      <c r="MEY217" s="167"/>
      <c r="MEZ217" s="167"/>
      <c r="MFA217" s="167"/>
      <c r="MFB217" s="167"/>
      <c r="MFC217" s="167"/>
      <c r="MFD217" s="167"/>
      <c r="MFE217" s="167"/>
      <c r="MFF217" s="167"/>
      <c r="MFG217" s="167"/>
      <c r="MFH217" s="167"/>
      <c r="MFI217" s="167"/>
      <c r="MFJ217" s="167"/>
      <c r="MFK217" s="167"/>
      <c r="MFL217" s="167"/>
      <c r="MFM217" s="167"/>
      <c r="MFN217" s="167"/>
      <c r="MFO217" s="167"/>
      <c r="MFP217" s="167"/>
      <c r="MFQ217" s="167"/>
      <c r="MFR217" s="167"/>
      <c r="MFS217" s="167"/>
      <c r="MFT217" s="167"/>
      <c r="MFU217" s="167"/>
      <c r="MFV217" s="167"/>
      <c r="MFW217" s="167"/>
      <c r="MFX217" s="167"/>
      <c r="MFY217" s="167"/>
      <c r="MFZ217" s="167"/>
      <c r="MGA217" s="167"/>
      <c r="MGB217" s="167"/>
      <c r="MGC217" s="167"/>
      <c r="MGD217" s="167"/>
      <c r="MGE217" s="167"/>
      <c r="MGF217" s="167"/>
      <c r="MGG217" s="167"/>
      <c r="MGH217" s="167"/>
      <c r="MGI217" s="167"/>
      <c r="MGJ217" s="167"/>
      <c r="MGK217" s="167"/>
      <c r="MGL217" s="167"/>
      <c r="MGM217" s="167"/>
      <c r="MGN217" s="167"/>
      <c r="MGO217" s="167"/>
      <c r="MGP217" s="167"/>
      <c r="MGQ217" s="167"/>
      <c r="MGR217" s="167"/>
      <c r="MGS217" s="167"/>
      <c r="MGT217" s="167"/>
      <c r="MGU217" s="167"/>
      <c r="MGV217" s="167"/>
      <c r="MGW217" s="167"/>
      <c r="MGX217" s="167"/>
      <c r="MGY217" s="167"/>
      <c r="MGZ217" s="167"/>
      <c r="MHA217" s="167"/>
      <c r="MHB217" s="167"/>
      <c r="MHC217" s="167"/>
      <c r="MHD217" s="167"/>
      <c r="MHE217" s="167"/>
      <c r="MHF217" s="167"/>
      <c r="MHG217" s="167"/>
      <c r="MHH217" s="167"/>
      <c r="MHI217" s="167"/>
      <c r="MHJ217" s="167"/>
      <c r="MHK217" s="167"/>
      <c r="MHL217" s="167"/>
      <c r="MHM217" s="167"/>
      <c r="MHN217" s="167"/>
      <c r="MHO217" s="167"/>
      <c r="MHP217" s="167"/>
      <c r="MHQ217" s="167"/>
      <c r="MHR217" s="167"/>
      <c r="MHS217" s="167"/>
      <c r="MHT217" s="167"/>
      <c r="MHU217" s="167"/>
      <c r="MHV217" s="167"/>
      <c r="MHW217" s="167"/>
      <c r="MHX217" s="167"/>
      <c r="MHY217" s="167"/>
      <c r="MHZ217" s="167"/>
      <c r="MIA217" s="167"/>
      <c r="MIB217" s="167"/>
      <c r="MIC217" s="167"/>
      <c r="MID217" s="167"/>
      <c r="MIE217" s="167"/>
      <c r="MIF217" s="167"/>
      <c r="MIG217" s="167"/>
      <c r="MIH217" s="167"/>
      <c r="MII217" s="167"/>
      <c r="MIJ217" s="167"/>
      <c r="MIK217" s="167"/>
      <c r="MIL217" s="167"/>
      <c r="MIM217" s="167"/>
      <c r="MIN217" s="167"/>
      <c r="MIO217" s="167"/>
      <c r="MIP217" s="167"/>
      <c r="MIQ217" s="167"/>
      <c r="MIR217" s="167"/>
      <c r="MIS217" s="167"/>
      <c r="MIT217" s="167"/>
      <c r="MIU217" s="167"/>
      <c r="MIV217" s="167"/>
      <c r="MIW217" s="167"/>
      <c r="MIX217" s="167"/>
      <c r="MIY217" s="167"/>
      <c r="MIZ217" s="167"/>
      <c r="MJA217" s="167"/>
      <c r="MJB217" s="167"/>
      <c r="MJC217" s="167"/>
      <c r="MJD217" s="167"/>
      <c r="MJE217" s="167"/>
      <c r="MJF217" s="167"/>
      <c r="MJG217" s="167"/>
      <c r="MJH217" s="167"/>
      <c r="MJI217" s="167"/>
      <c r="MJJ217" s="167"/>
      <c r="MJK217" s="167"/>
      <c r="MJL217" s="167"/>
      <c r="MJM217" s="167"/>
      <c r="MJN217" s="167"/>
      <c r="MJO217" s="167"/>
      <c r="MJP217" s="167"/>
      <c r="MJQ217" s="167"/>
      <c r="MJR217" s="167"/>
      <c r="MJS217" s="167"/>
      <c r="MJT217" s="167"/>
      <c r="MJU217" s="167"/>
      <c r="MJV217" s="167"/>
      <c r="MJW217" s="167"/>
      <c r="MJX217" s="167"/>
      <c r="MJY217" s="167"/>
      <c r="MJZ217" s="167"/>
      <c r="MKA217" s="167"/>
      <c r="MKB217" s="167"/>
      <c r="MKC217" s="167"/>
      <c r="MKD217" s="167"/>
      <c r="MKE217" s="167"/>
      <c r="MKF217" s="167"/>
      <c r="MKG217" s="167"/>
      <c r="MKH217" s="167"/>
      <c r="MKI217" s="167"/>
      <c r="MKJ217" s="167"/>
      <c r="MKK217" s="167"/>
      <c r="MKL217" s="167"/>
      <c r="MKM217" s="167"/>
      <c r="MKN217" s="167"/>
      <c r="MKO217" s="167"/>
      <c r="MKP217" s="167"/>
      <c r="MKQ217" s="167"/>
      <c r="MKR217" s="167"/>
      <c r="MKS217" s="167"/>
      <c r="MKT217" s="167"/>
      <c r="MKU217" s="167"/>
      <c r="MKV217" s="167"/>
      <c r="MKW217" s="167"/>
      <c r="MKX217" s="167"/>
      <c r="MKY217" s="167"/>
      <c r="MKZ217" s="167"/>
      <c r="MLA217" s="167"/>
      <c r="MLB217" s="167"/>
      <c r="MLC217" s="167"/>
      <c r="MLD217" s="167"/>
      <c r="MLE217" s="167"/>
      <c r="MLF217" s="167"/>
      <c r="MLG217" s="167"/>
      <c r="MLH217" s="167"/>
      <c r="MLI217" s="167"/>
      <c r="MLJ217" s="167"/>
      <c r="MLK217" s="167"/>
      <c r="MLL217" s="167"/>
      <c r="MLM217" s="167"/>
      <c r="MLN217" s="167"/>
      <c r="MLO217" s="167"/>
      <c r="MLP217" s="167"/>
      <c r="MLQ217" s="167"/>
      <c r="MLR217" s="167"/>
      <c r="MLS217" s="167"/>
      <c r="MLT217" s="167"/>
      <c r="MLU217" s="167"/>
      <c r="MLV217" s="167"/>
      <c r="MLW217" s="167"/>
      <c r="MLX217" s="167"/>
      <c r="MLY217" s="167"/>
      <c r="MLZ217" s="167"/>
      <c r="MMA217" s="167"/>
      <c r="MMB217" s="167"/>
      <c r="MMC217" s="167"/>
      <c r="MMD217" s="167"/>
      <c r="MME217" s="167"/>
      <c r="MMF217" s="167"/>
      <c r="MMG217" s="167"/>
      <c r="MMH217" s="167"/>
      <c r="MMI217" s="167"/>
      <c r="MMJ217" s="167"/>
      <c r="MMK217" s="167"/>
      <c r="MML217" s="167"/>
      <c r="MMM217" s="167"/>
      <c r="MMN217" s="167"/>
      <c r="MMO217" s="167"/>
      <c r="MMP217" s="167"/>
      <c r="MMQ217" s="167"/>
      <c r="MMR217" s="167"/>
      <c r="MMS217" s="167"/>
      <c r="MMT217" s="167"/>
      <c r="MMU217" s="167"/>
      <c r="MMV217" s="167"/>
      <c r="MMW217" s="167"/>
      <c r="MMX217" s="167"/>
      <c r="MMY217" s="167"/>
      <c r="MMZ217" s="167"/>
      <c r="MNA217" s="167"/>
      <c r="MNB217" s="167"/>
      <c r="MNC217" s="167"/>
      <c r="MND217" s="167"/>
      <c r="MNE217" s="167"/>
      <c r="MNF217" s="167"/>
      <c r="MNG217" s="167"/>
      <c r="MNH217" s="167"/>
      <c r="MNI217" s="167"/>
      <c r="MNJ217" s="167"/>
      <c r="MNK217" s="167"/>
      <c r="MNL217" s="167"/>
      <c r="MNM217" s="167"/>
      <c r="MNN217" s="167"/>
      <c r="MNO217" s="167"/>
      <c r="MNP217" s="167"/>
      <c r="MNQ217" s="167"/>
      <c r="MNR217" s="167"/>
      <c r="MNS217" s="167"/>
      <c r="MNT217" s="167"/>
      <c r="MNU217" s="167"/>
      <c r="MNV217" s="167"/>
      <c r="MNW217" s="167"/>
      <c r="MNX217" s="167"/>
      <c r="MNY217" s="167"/>
      <c r="MNZ217" s="167"/>
      <c r="MOA217" s="167"/>
      <c r="MOB217" s="167"/>
      <c r="MOC217" s="167"/>
      <c r="MOD217" s="167"/>
      <c r="MOE217" s="167"/>
      <c r="MOF217" s="167"/>
      <c r="MOG217" s="167"/>
      <c r="MOH217" s="167"/>
      <c r="MOI217" s="167"/>
      <c r="MOJ217" s="167"/>
      <c r="MOK217" s="167"/>
      <c r="MOL217" s="167"/>
      <c r="MOM217" s="167"/>
      <c r="MON217" s="167"/>
      <c r="MOO217" s="167"/>
      <c r="MOP217" s="167"/>
      <c r="MOQ217" s="167"/>
      <c r="MOR217" s="167"/>
      <c r="MOS217" s="167"/>
      <c r="MOT217" s="167"/>
      <c r="MOU217" s="167"/>
      <c r="MOV217" s="167"/>
      <c r="MOW217" s="167"/>
      <c r="MOX217" s="167"/>
      <c r="MOY217" s="167"/>
      <c r="MOZ217" s="167"/>
      <c r="MPA217" s="167"/>
      <c r="MPB217" s="167"/>
      <c r="MPC217" s="167"/>
      <c r="MPD217" s="167"/>
      <c r="MPE217" s="167"/>
      <c r="MPF217" s="167"/>
      <c r="MPG217" s="167"/>
      <c r="MPH217" s="167"/>
      <c r="MPI217" s="167"/>
      <c r="MPJ217" s="167"/>
      <c r="MPK217" s="167"/>
      <c r="MPL217" s="167"/>
      <c r="MPM217" s="167"/>
      <c r="MPN217" s="167"/>
      <c r="MPO217" s="167"/>
      <c r="MPP217" s="167"/>
      <c r="MPQ217" s="167"/>
      <c r="MPR217" s="167"/>
      <c r="MPS217" s="167"/>
      <c r="MPT217" s="167"/>
      <c r="MPU217" s="167"/>
      <c r="MPV217" s="167"/>
      <c r="MPW217" s="167"/>
      <c r="MPX217" s="167"/>
      <c r="MPY217" s="167"/>
      <c r="MPZ217" s="167"/>
      <c r="MQA217" s="167"/>
      <c r="MQB217" s="167"/>
      <c r="MQC217" s="167"/>
      <c r="MQD217" s="167"/>
      <c r="MQE217" s="167"/>
      <c r="MQF217" s="167"/>
      <c r="MQG217" s="167"/>
      <c r="MQH217" s="167"/>
      <c r="MQI217" s="167"/>
      <c r="MQJ217" s="167"/>
      <c r="MQK217" s="167"/>
      <c r="MQL217" s="167"/>
      <c r="MQM217" s="167"/>
      <c r="MQN217" s="167"/>
      <c r="MQO217" s="167"/>
      <c r="MQP217" s="167"/>
      <c r="MQQ217" s="167"/>
      <c r="MQR217" s="167"/>
      <c r="MQS217" s="167"/>
      <c r="MQT217" s="167"/>
      <c r="MQU217" s="167"/>
      <c r="MQV217" s="167"/>
      <c r="MQW217" s="167"/>
      <c r="MQX217" s="167"/>
      <c r="MQY217" s="167"/>
      <c r="MQZ217" s="167"/>
      <c r="MRA217" s="167"/>
      <c r="MRB217" s="167"/>
      <c r="MRC217" s="167"/>
      <c r="MRD217" s="167"/>
      <c r="MRE217" s="167"/>
      <c r="MRF217" s="167"/>
      <c r="MRG217" s="167"/>
      <c r="MRH217" s="167"/>
      <c r="MRI217" s="167"/>
      <c r="MRJ217" s="167"/>
      <c r="MRK217" s="167"/>
      <c r="MRL217" s="167"/>
      <c r="MRM217" s="167"/>
      <c r="MRN217" s="167"/>
      <c r="MRO217" s="167"/>
      <c r="MRP217" s="167"/>
      <c r="MRQ217" s="167"/>
      <c r="MRR217" s="167"/>
      <c r="MRS217" s="167"/>
      <c r="MRT217" s="167"/>
      <c r="MRU217" s="167"/>
      <c r="MRV217" s="167"/>
      <c r="MRW217" s="167"/>
      <c r="MRX217" s="167"/>
      <c r="MRY217" s="167"/>
      <c r="MRZ217" s="167"/>
      <c r="MSA217" s="167"/>
      <c r="MSB217" s="167"/>
      <c r="MSC217" s="167"/>
      <c r="MSD217" s="167"/>
      <c r="MSE217" s="167"/>
      <c r="MSF217" s="167"/>
      <c r="MSG217" s="167"/>
      <c r="MSH217" s="167"/>
      <c r="MSI217" s="167"/>
      <c r="MSJ217" s="167"/>
      <c r="MSK217" s="167"/>
      <c r="MSL217" s="167"/>
      <c r="MSM217" s="167"/>
      <c r="MSN217" s="167"/>
      <c r="MSO217" s="167"/>
      <c r="MSP217" s="167"/>
      <c r="MSQ217" s="167"/>
      <c r="MSR217" s="167"/>
      <c r="MSS217" s="167"/>
      <c r="MST217" s="167"/>
      <c r="MSU217" s="167"/>
      <c r="MSV217" s="167"/>
      <c r="MSW217" s="167"/>
      <c r="MSX217" s="167"/>
      <c r="MSY217" s="167"/>
      <c r="MSZ217" s="167"/>
      <c r="MTA217" s="167"/>
      <c r="MTB217" s="167"/>
      <c r="MTC217" s="167"/>
      <c r="MTD217" s="167"/>
      <c r="MTE217" s="167"/>
      <c r="MTF217" s="167"/>
      <c r="MTG217" s="167"/>
      <c r="MTH217" s="167"/>
      <c r="MTI217" s="167"/>
      <c r="MTJ217" s="167"/>
      <c r="MTK217" s="167"/>
      <c r="MTL217" s="167"/>
      <c r="MTM217" s="167"/>
      <c r="MTN217" s="167"/>
      <c r="MTO217" s="167"/>
      <c r="MTP217" s="167"/>
      <c r="MTQ217" s="167"/>
      <c r="MTR217" s="167"/>
      <c r="MTS217" s="167"/>
      <c r="MTT217" s="167"/>
      <c r="MTU217" s="167"/>
      <c r="MTV217" s="167"/>
      <c r="MTW217" s="167"/>
      <c r="MTX217" s="167"/>
      <c r="MTY217" s="167"/>
      <c r="MTZ217" s="167"/>
      <c r="MUA217" s="167"/>
      <c r="MUB217" s="167"/>
      <c r="MUC217" s="167"/>
      <c r="MUD217" s="167"/>
      <c r="MUE217" s="167"/>
      <c r="MUF217" s="167"/>
      <c r="MUG217" s="167"/>
      <c r="MUH217" s="167"/>
      <c r="MUI217" s="167"/>
      <c r="MUJ217" s="167"/>
      <c r="MUK217" s="167"/>
      <c r="MUL217" s="167"/>
      <c r="MUM217" s="167"/>
      <c r="MUN217" s="167"/>
      <c r="MUO217" s="167"/>
      <c r="MUP217" s="167"/>
      <c r="MUQ217" s="167"/>
      <c r="MUR217" s="167"/>
      <c r="MUS217" s="167"/>
      <c r="MUT217" s="167"/>
      <c r="MUU217" s="167"/>
      <c r="MUV217" s="167"/>
      <c r="MUW217" s="167"/>
      <c r="MUX217" s="167"/>
      <c r="MUY217" s="167"/>
      <c r="MUZ217" s="167"/>
      <c r="MVA217" s="167"/>
      <c r="MVB217" s="167"/>
      <c r="MVC217" s="167"/>
      <c r="MVD217" s="167"/>
      <c r="MVE217" s="167"/>
      <c r="MVF217" s="167"/>
      <c r="MVG217" s="167"/>
      <c r="MVH217" s="167"/>
      <c r="MVI217" s="167"/>
      <c r="MVJ217" s="167"/>
      <c r="MVK217" s="167"/>
      <c r="MVL217" s="167"/>
      <c r="MVM217" s="167"/>
      <c r="MVN217" s="167"/>
      <c r="MVO217" s="167"/>
      <c r="MVP217" s="167"/>
      <c r="MVQ217" s="167"/>
      <c r="MVR217" s="167"/>
      <c r="MVS217" s="167"/>
      <c r="MVT217" s="167"/>
      <c r="MVU217" s="167"/>
      <c r="MVV217" s="167"/>
      <c r="MVW217" s="167"/>
      <c r="MVX217" s="167"/>
      <c r="MVY217" s="167"/>
      <c r="MVZ217" s="167"/>
      <c r="MWA217" s="167"/>
      <c r="MWB217" s="167"/>
      <c r="MWC217" s="167"/>
      <c r="MWD217" s="167"/>
      <c r="MWE217" s="167"/>
      <c r="MWF217" s="167"/>
      <c r="MWG217" s="167"/>
      <c r="MWH217" s="167"/>
      <c r="MWI217" s="167"/>
      <c r="MWJ217" s="167"/>
      <c r="MWK217" s="167"/>
      <c r="MWL217" s="167"/>
      <c r="MWM217" s="167"/>
      <c r="MWN217" s="167"/>
      <c r="MWO217" s="167"/>
      <c r="MWP217" s="167"/>
      <c r="MWQ217" s="167"/>
      <c r="MWR217" s="167"/>
      <c r="MWS217" s="167"/>
      <c r="MWT217" s="167"/>
      <c r="MWU217" s="167"/>
      <c r="MWV217" s="167"/>
      <c r="MWW217" s="167"/>
      <c r="MWX217" s="167"/>
      <c r="MWY217" s="167"/>
      <c r="MWZ217" s="167"/>
      <c r="MXA217" s="167"/>
      <c r="MXB217" s="167"/>
      <c r="MXC217" s="167"/>
      <c r="MXD217" s="167"/>
      <c r="MXE217" s="167"/>
      <c r="MXF217" s="167"/>
      <c r="MXG217" s="167"/>
      <c r="MXH217" s="167"/>
      <c r="MXI217" s="167"/>
      <c r="MXJ217" s="167"/>
      <c r="MXK217" s="167"/>
      <c r="MXL217" s="167"/>
      <c r="MXM217" s="167"/>
      <c r="MXN217" s="167"/>
      <c r="MXO217" s="167"/>
      <c r="MXP217" s="167"/>
      <c r="MXQ217" s="167"/>
      <c r="MXR217" s="167"/>
      <c r="MXS217" s="167"/>
      <c r="MXT217" s="167"/>
      <c r="MXU217" s="167"/>
      <c r="MXV217" s="167"/>
      <c r="MXW217" s="167"/>
      <c r="MXX217" s="167"/>
      <c r="MXY217" s="167"/>
      <c r="MXZ217" s="167"/>
      <c r="MYA217" s="167"/>
      <c r="MYB217" s="167"/>
      <c r="MYC217" s="167"/>
      <c r="MYD217" s="167"/>
      <c r="MYE217" s="167"/>
      <c r="MYF217" s="167"/>
      <c r="MYG217" s="167"/>
      <c r="MYH217" s="167"/>
      <c r="MYI217" s="167"/>
      <c r="MYJ217" s="167"/>
      <c r="MYK217" s="167"/>
      <c r="MYL217" s="167"/>
      <c r="MYM217" s="167"/>
      <c r="MYN217" s="167"/>
      <c r="MYO217" s="167"/>
      <c r="MYP217" s="167"/>
      <c r="MYQ217" s="167"/>
      <c r="MYR217" s="167"/>
      <c r="MYS217" s="167"/>
      <c r="MYT217" s="167"/>
      <c r="MYU217" s="167"/>
      <c r="MYV217" s="167"/>
      <c r="MYW217" s="167"/>
      <c r="MYX217" s="167"/>
      <c r="MYY217" s="167"/>
      <c r="MYZ217" s="167"/>
      <c r="MZA217" s="167"/>
      <c r="MZB217" s="167"/>
      <c r="MZC217" s="167"/>
      <c r="MZD217" s="167"/>
      <c r="MZE217" s="167"/>
      <c r="MZF217" s="167"/>
      <c r="MZG217" s="167"/>
      <c r="MZH217" s="167"/>
      <c r="MZI217" s="167"/>
      <c r="MZJ217" s="167"/>
      <c r="MZK217" s="167"/>
      <c r="MZL217" s="167"/>
      <c r="MZM217" s="167"/>
      <c r="MZN217" s="167"/>
      <c r="MZO217" s="167"/>
      <c r="MZP217" s="167"/>
      <c r="MZQ217" s="167"/>
      <c r="MZR217" s="167"/>
      <c r="MZS217" s="167"/>
      <c r="MZT217" s="167"/>
      <c r="MZU217" s="167"/>
      <c r="MZV217" s="167"/>
      <c r="MZW217" s="167"/>
      <c r="MZX217" s="167"/>
      <c r="MZY217" s="167"/>
      <c r="MZZ217" s="167"/>
      <c r="NAA217" s="167"/>
      <c r="NAB217" s="167"/>
      <c r="NAC217" s="167"/>
      <c r="NAD217" s="167"/>
      <c r="NAE217" s="167"/>
      <c r="NAF217" s="167"/>
      <c r="NAG217" s="167"/>
      <c r="NAH217" s="167"/>
      <c r="NAI217" s="167"/>
      <c r="NAJ217" s="167"/>
      <c r="NAK217" s="167"/>
      <c r="NAL217" s="167"/>
      <c r="NAM217" s="167"/>
      <c r="NAN217" s="167"/>
      <c r="NAO217" s="167"/>
      <c r="NAP217" s="167"/>
      <c r="NAQ217" s="167"/>
      <c r="NAR217" s="167"/>
      <c r="NAS217" s="167"/>
      <c r="NAT217" s="167"/>
      <c r="NAU217" s="167"/>
      <c r="NAV217" s="167"/>
      <c r="NAW217" s="167"/>
      <c r="NAX217" s="167"/>
      <c r="NAY217" s="167"/>
      <c r="NAZ217" s="167"/>
      <c r="NBA217" s="167"/>
      <c r="NBB217" s="167"/>
      <c r="NBC217" s="167"/>
      <c r="NBD217" s="167"/>
      <c r="NBE217" s="167"/>
      <c r="NBF217" s="167"/>
      <c r="NBG217" s="167"/>
      <c r="NBH217" s="167"/>
      <c r="NBI217" s="167"/>
      <c r="NBJ217" s="167"/>
      <c r="NBK217" s="167"/>
      <c r="NBL217" s="167"/>
      <c r="NBM217" s="167"/>
      <c r="NBN217" s="167"/>
      <c r="NBO217" s="167"/>
      <c r="NBP217" s="167"/>
      <c r="NBQ217" s="167"/>
      <c r="NBR217" s="167"/>
      <c r="NBS217" s="167"/>
      <c r="NBT217" s="167"/>
      <c r="NBU217" s="167"/>
      <c r="NBV217" s="167"/>
      <c r="NBW217" s="167"/>
      <c r="NBX217" s="167"/>
      <c r="NBY217" s="167"/>
      <c r="NBZ217" s="167"/>
      <c r="NCA217" s="167"/>
      <c r="NCB217" s="167"/>
      <c r="NCC217" s="167"/>
      <c r="NCD217" s="167"/>
      <c r="NCE217" s="167"/>
      <c r="NCF217" s="167"/>
      <c r="NCG217" s="167"/>
      <c r="NCH217" s="167"/>
      <c r="NCI217" s="167"/>
      <c r="NCJ217" s="167"/>
      <c r="NCK217" s="167"/>
      <c r="NCL217" s="167"/>
      <c r="NCM217" s="167"/>
      <c r="NCN217" s="167"/>
      <c r="NCO217" s="167"/>
      <c r="NCP217" s="167"/>
      <c r="NCQ217" s="167"/>
      <c r="NCR217" s="167"/>
      <c r="NCS217" s="167"/>
      <c r="NCT217" s="167"/>
      <c r="NCU217" s="167"/>
      <c r="NCV217" s="167"/>
      <c r="NCW217" s="167"/>
      <c r="NCX217" s="167"/>
      <c r="NCY217" s="167"/>
      <c r="NCZ217" s="167"/>
      <c r="NDA217" s="167"/>
      <c r="NDB217" s="167"/>
      <c r="NDC217" s="167"/>
      <c r="NDD217" s="167"/>
      <c r="NDE217" s="167"/>
      <c r="NDF217" s="167"/>
      <c r="NDG217" s="167"/>
      <c r="NDH217" s="167"/>
      <c r="NDI217" s="167"/>
      <c r="NDJ217" s="167"/>
      <c r="NDK217" s="167"/>
      <c r="NDL217" s="167"/>
      <c r="NDM217" s="167"/>
      <c r="NDN217" s="167"/>
      <c r="NDO217" s="167"/>
      <c r="NDP217" s="167"/>
      <c r="NDQ217" s="167"/>
      <c r="NDR217" s="167"/>
      <c r="NDS217" s="167"/>
      <c r="NDT217" s="167"/>
      <c r="NDU217" s="167"/>
      <c r="NDV217" s="167"/>
      <c r="NDW217" s="167"/>
      <c r="NDX217" s="167"/>
      <c r="NDY217" s="167"/>
      <c r="NDZ217" s="167"/>
      <c r="NEA217" s="167"/>
      <c r="NEB217" s="167"/>
      <c r="NEC217" s="167"/>
      <c r="NED217" s="167"/>
      <c r="NEE217" s="167"/>
      <c r="NEF217" s="167"/>
      <c r="NEG217" s="167"/>
      <c r="NEH217" s="167"/>
      <c r="NEI217" s="167"/>
      <c r="NEJ217" s="167"/>
      <c r="NEK217" s="167"/>
      <c r="NEL217" s="167"/>
      <c r="NEM217" s="167"/>
      <c r="NEN217" s="167"/>
      <c r="NEO217" s="167"/>
      <c r="NEP217" s="167"/>
      <c r="NEQ217" s="167"/>
      <c r="NER217" s="167"/>
      <c r="NES217" s="167"/>
      <c r="NET217" s="167"/>
      <c r="NEU217" s="167"/>
      <c r="NEV217" s="167"/>
      <c r="NEW217" s="167"/>
      <c r="NEX217" s="167"/>
      <c r="NEY217" s="167"/>
      <c r="NEZ217" s="167"/>
      <c r="NFA217" s="167"/>
      <c r="NFB217" s="167"/>
      <c r="NFC217" s="167"/>
      <c r="NFD217" s="167"/>
      <c r="NFE217" s="167"/>
      <c r="NFF217" s="167"/>
      <c r="NFG217" s="167"/>
      <c r="NFH217" s="167"/>
      <c r="NFI217" s="167"/>
      <c r="NFJ217" s="167"/>
      <c r="NFK217" s="167"/>
      <c r="NFL217" s="167"/>
      <c r="NFM217" s="167"/>
      <c r="NFN217" s="167"/>
      <c r="NFO217" s="167"/>
      <c r="NFP217" s="167"/>
      <c r="NFQ217" s="167"/>
      <c r="NFR217" s="167"/>
      <c r="NFS217" s="167"/>
      <c r="NFT217" s="167"/>
      <c r="NFU217" s="167"/>
      <c r="NFV217" s="167"/>
      <c r="NFW217" s="167"/>
      <c r="NFX217" s="167"/>
      <c r="NFY217" s="167"/>
      <c r="NFZ217" s="167"/>
      <c r="NGA217" s="167"/>
      <c r="NGB217" s="167"/>
      <c r="NGC217" s="167"/>
      <c r="NGD217" s="167"/>
      <c r="NGE217" s="167"/>
      <c r="NGF217" s="167"/>
      <c r="NGG217" s="167"/>
      <c r="NGH217" s="167"/>
      <c r="NGI217" s="167"/>
      <c r="NGJ217" s="167"/>
      <c r="NGK217" s="167"/>
      <c r="NGL217" s="167"/>
      <c r="NGM217" s="167"/>
      <c r="NGN217" s="167"/>
      <c r="NGO217" s="167"/>
      <c r="NGP217" s="167"/>
      <c r="NGQ217" s="167"/>
      <c r="NGR217" s="167"/>
      <c r="NGS217" s="167"/>
      <c r="NGT217" s="167"/>
      <c r="NGU217" s="167"/>
      <c r="NGV217" s="167"/>
      <c r="NGW217" s="167"/>
      <c r="NGX217" s="167"/>
      <c r="NGY217" s="167"/>
      <c r="NGZ217" s="167"/>
      <c r="NHA217" s="167"/>
      <c r="NHB217" s="167"/>
      <c r="NHC217" s="167"/>
      <c r="NHD217" s="167"/>
      <c r="NHE217" s="167"/>
      <c r="NHF217" s="167"/>
      <c r="NHG217" s="167"/>
      <c r="NHH217" s="167"/>
      <c r="NHI217" s="167"/>
      <c r="NHJ217" s="167"/>
      <c r="NHK217" s="167"/>
      <c r="NHL217" s="167"/>
      <c r="NHM217" s="167"/>
      <c r="NHN217" s="167"/>
      <c r="NHO217" s="167"/>
      <c r="NHP217" s="167"/>
      <c r="NHQ217" s="167"/>
      <c r="NHR217" s="167"/>
      <c r="NHS217" s="167"/>
      <c r="NHT217" s="167"/>
      <c r="NHU217" s="167"/>
      <c r="NHV217" s="167"/>
      <c r="NHW217" s="167"/>
      <c r="NHX217" s="167"/>
      <c r="NHY217" s="167"/>
      <c r="NHZ217" s="167"/>
      <c r="NIA217" s="167"/>
      <c r="NIB217" s="167"/>
      <c r="NIC217" s="167"/>
      <c r="NID217" s="167"/>
      <c r="NIE217" s="167"/>
      <c r="NIF217" s="167"/>
      <c r="NIG217" s="167"/>
      <c r="NIH217" s="167"/>
      <c r="NII217" s="167"/>
      <c r="NIJ217" s="167"/>
      <c r="NIK217" s="167"/>
      <c r="NIL217" s="167"/>
      <c r="NIM217" s="167"/>
      <c r="NIN217" s="167"/>
      <c r="NIO217" s="167"/>
      <c r="NIP217" s="167"/>
      <c r="NIQ217" s="167"/>
      <c r="NIR217" s="167"/>
      <c r="NIS217" s="167"/>
      <c r="NIT217" s="167"/>
      <c r="NIU217" s="167"/>
      <c r="NIV217" s="167"/>
      <c r="NIW217" s="167"/>
      <c r="NIX217" s="167"/>
      <c r="NIY217" s="167"/>
      <c r="NIZ217" s="167"/>
      <c r="NJA217" s="167"/>
      <c r="NJB217" s="167"/>
      <c r="NJC217" s="167"/>
      <c r="NJD217" s="167"/>
      <c r="NJE217" s="167"/>
      <c r="NJF217" s="167"/>
      <c r="NJG217" s="167"/>
      <c r="NJH217" s="167"/>
      <c r="NJI217" s="167"/>
      <c r="NJJ217" s="167"/>
      <c r="NJK217" s="167"/>
      <c r="NJL217" s="167"/>
      <c r="NJM217" s="167"/>
      <c r="NJN217" s="167"/>
      <c r="NJO217" s="167"/>
      <c r="NJP217" s="167"/>
      <c r="NJQ217" s="167"/>
      <c r="NJR217" s="167"/>
      <c r="NJS217" s="167"/>
      <c r="NJT217" s="167"/>
      <c r="NJU217" s="167"/>
      <c r="NJV217" s="167"/>
      <c r="NJW217" s="167"/>
      <c r="NJX217" s="167"/>
      <c r="NJY217" s="167"/>
      <c r="NJZ217" s="167"/>
      <c r="NKA217" s="167"/>
      <c r="NKB217" s="167"/>
      <c r="NKC217" s="167"/>
      <c r="NKD217" s="167"/>
      <c r="NKE217" s="167"/>
      <c r="NKF217" s="167"/>
      <c r="NKG217" s="167"/>
      <c r="NKH217" s="167"/>
      <c r="NKI217" s="167"/>
      <c r="NKJ217" s="167"/>
      <c r="NKK217" s="167"/>
      <c r="NKL217" s="167"/>
      <c r="NKM217" s="167"/>
      <c r="NKN217" s="167"/>
      <c r="NKO217" s="167"/>
      <c r="NKP217" s="167"/>
      <c r="NKQ217" s="167"/>
      <c r="NKR217" s="167"/>
      <c r="NKS217" s="167"/>
      <c r="NKT217" s="167"/>
      <c r="NKU217" s="167"/>
      <c r="NKV217" s="167"/>
      <c r="NKW217" s="167"/>
      <c r="NKX217" s="167"/>
      <c r="NKY217" s="167"/>
      <c r="NKZ217" s="167"/>
      <c r="NLA217" s="167"/>
      <c r="NLB217" s="167"/>
      <c r="NLC217" s="167"/>
      <c r="NLD217" s="167"/>
      <c r="NLE217" s="167"/>
      <c r="NLF217" s="167"/>
      <c r="NLG217" s="167"/>
      <c r="NLH217" s="167"/>
      <c r="NLI217" s="167"/>
      <c r="NLJ217" s="167"/>
      <c r="NLK217" s="167"/>
      <c r="NLL217" s="167"/>
      <c r="NLM217" s="167"/>
      <c r="NLN217" s="167"/>
      <c r="NLO217" s="167"/>
      <c r="NLP217" s="167"/>
      <c r="NLQ217" s="167"/>
      <c r="NLR217" s="167"/>
      <c r="NLS217" s="167"/>
      <c r="NLT217" s="167"/>
      <c r="NLU217" s="167"/>
      <c r="NLV217" s="167"/>
      <c r="NLW217" s="167"/>
      <c r="NLX217" s="167"/>
      <c r="NLY217" s="167"/>
      <c r="NLZ217" s="167"/>
      <c r="NMA217" s="167"/>
      <c r="NMB217" s="167"/>
      <c r="NMC217" s="167"/>
      <c r="NMD217" s="167"/>
      <c r="NME217" s="167"/>
      <c r="NMF217" s="167"/>
      <c r="NMG217" s="167"/>
      <c r="NMH217" s="167"/>
      <c r="NMI217" s="167"/>
      <c r="NMJ217" s="167"/>
      <c r="NMK217" s="167"/>
      <c r="NML217" s="167"/>
      <c r="NMM217" s="167"/>
      <c r="NMN217" s="167"/>
      <c r="NMO217" s="167"/>
      <c r="NMP217" s="167"/>
      <c r="NMQ217" s="167"/>
      <c r="NMR217" s="167"/>
      <c r="NMS217" s="167"/>
      <c r="NMT217" s="167"/>
      <c r="NMU217" s="167"/>
      <c r="NMV217" s="167"/>
      <c r="NMW217" s="167"/>
      <c r="NMX217" s="167"/>
      <c r="NMY217" s="167"/>
      <c r="NMZ217" s="167"/>
      <c r="NNA217" s="167"/>
      <c r="NNB217" s="167"/>
      <c r="NNC217" s="167"/>
      <c r="NND217" s="167"/>
      <c r="NNE217" s="167"/>
      <c r="NNF217" s="167"/>
      <c r="NNG217" s="167"/>
      <c r="NNH217" s="167"/>
      <c r="NNI217" s="167"/>
      <c r="NNJ217" s="167"/>
      <c r="NNK217" s="167"/>
      <c r="NNL217" s="167"/>
      <c r="NNM217" s="167"/>
      <c r="NNN217" s="167"/>
      <c r="NNO217" s="167"/>
      <c r="NNP217" s="167"/>
      <c r="NNQ217" s="167"/>
      <c r="NNR217" s="167"/>
      <c r="NNS217" s="167"/>
      <c r="NNT217" s="167"/>
      <c r="NNU217" s="167"/>
      <c r="NNV217" s="167"/>
      <c r="NNW217" s="167"/>
      <c r="NNX217" s="167"/>
      <c r="NNY217" s="167"/>
      <c r="NNZ217" s="167"/>
      <c r="NOA217" s="167"/>
      <c r="NOB217" s="167"/>
      <c r="NOC217" s="167"/>
      <c r="NOD217" s="167"/>
      <c r="NOE217" s="167"/>
      <c r="NOF217" s="167"/>
      <c r="NOG217" s="167"/>
      <c r="NOH217" s="167"/>
      <c r="NOI217" s="167"/>
      <c r="NOJ217" s="167"/>
      <c r="NOK217" s="167"/>
      <c r="NOL217" s="167"/>
      <c r="NOM217" s="167"/>
      <c r="NON217" s="167"/>
      <c r="NOO217" s="167"/>
      <c r="NOP217" s="167"/>
      <c r="NOQ217" s="167"/>
      <c r="NOR217" s="167"/>
      <c r="NOS217" s="167"/>
      <c r="NOT217" s="167"/>
      <c r="NOU217" s="167"/>
      <c r="NOV217" s="167"/>
      <c r="NOW217" s="167"/>
      <c r="NOX217" s="167"/>
      <c r="NOY217" s="167"/>
      <c r="NOZ217" s="167"/>
      <c r="NPA217" s="167"/>
      <c r="NPB217" s="167"/>
      <c r="NPC217" s="167"/>
      <c r="NPD217" s="167"/>
      <c r="NPE217" s="167"/>
      <c r="NPF217" s="167"/>
      <c r="NPG217" s="167"/>
      <c r="NPH217" s="167"/>
      <c r="NPI217" s="167"/>
      <c r="NPJ217" s="167"/>
      <c r="NPK217" s="167"/>
      <c r="NPL217" s="167"/>
      <c r="NPM217" s="167"/>
      <c r="NPN217" s="167"/>
      <c r="NPO217" s="167"/>
      <c r="NPP217" s="167"/>
      <c r="NPQ217" s="167"/>
      <c r="NPR217" s="167"/>
      <c r="NPS217" s="167"/>
      <c r="NPT217" s="167"/>
      <c r="NPU217" s="167"/>
      <c r="NPV217" s="167"/>
      <c r="NPW217" s="167"/>
      <c r="NPX217" s="167"/>
      <c r="NPY217" s="167"/>
      <c r="NPZ217" s="167"/>
      <c r="NQA217" s="167"/>
      <c r="NQB217" s="167"/>
      <c r="NQC217" s="167"/>
      <c r="NQD217" s="167"/>
      <c r="NQE217" s="167"/>
      <c r="NQF217" s="167"/>
      <c r="NQG217" s="167"/>
      <c r="NQH217" s="167"/>
      <c r="NQI217" s="167"/>
      <c r="NQJ217" s="167"/>
      <c r="NQK217" s="167"/>
      <c r="NQL217" s="167"/>
      <c r="NQM217" s="167"/>
      <c r="NQN217" s="167"/>
      <c r="NQO217" s="167"/>
      <c r="NQP217" s="167"/>
      <c r="NQQ217" s="167"/>
      <c r="NQR217" s="167"/>
      <c r="NQS217" s="167"/>
      <c r="NQT217" s="167"/>
      <c r="NQU217" s="167"/>
      <c r="NQV217" s="167"/>
      <c r="NQW217" s="167"/>
      <c r="NQX217" s="167"/>
      <c r="NQY217" s="167"/>
      <c r="NQZ217" s="167"/>
      <c r="NRA217" s="167"/>
      <c r="NRB217" s="167"/>
      <c r="NRC217" s="167"/>
      <c r="NRD217" s="167"/>
      <c r="NRE217" s="167"/>
      <c r="NRF217" s="167"/>
      <c r="NRG217" s="167"/>
      <c r="NRH217" s="167"/>
      <c r="NRI217" s="167"/>
      <c r="NRJ217" s="167"/>
      <c r="NRK217" s="167"/>
      <c r="NRL217" s="167"/>
      <c r="NRM217" s="167"/>
      <c r="NRN217" s="167"/>
      <c r="NRO217" s="167"/>
      <c r="NRP217" s="167"/>
      <c r="NRQ217" s="167"/>
      <c r="NRR217" s="167"/>
      <c r="NRS217" s="167"/>
      <c r="NRT217" s="167"/>
      <c r="NRU217" s="167"/>
      <c r="NRV217" s="167"/>
      <c r="NRW217" s="167"/>
      <c r="NRX217" s="167"/>
      <c r="NRY217" s="167"/>
      <c r="NRZ217" s="167"/>
      <c r="NSA217" s="167"/>
      <c r="NSB217" s="167"/>
      <c r="NSC217" s="167"/>
      <c r="NSD217" s="167"/>
      <c r="NSE217" s="167"/>
      <c r="NSF217" s="167"/>
      <c r="NSG217" s="167"/>
      <c r="NSH217" s="167"/>
      <c r="NSI217" s="167"/>
      <c r="NSJ217" s="167"/>
      <c r="NSK217" s="167"/>
      <c r="NSL217" s="167"/>
      <c r="NSM217" s="167"/>
      <c r="NSN217" s="167"/>
      <c r="NSO217" s="167"/>
      <c r="NSP217" s="167"/>
      <c r="NSQ217" s="167"/>
      <c r="NSR217" s="167"/>
      <c r="NSS217" s="167"/>
      <c r="NST217" s="167"/>
      <c r="NSU217" s="167"/>
      <c r="NSV217" s="167"/>
      <c r="NSW217" s="167"/>
      <c r="NSX217" s="167"/>
      <c r="NSY217" s="167"/>
      <c r="NSZ217" s="167"/>
      <c r="NTA217" s="167"/>
      <c r="NTB217" s="167"/>
      <c r="NTC217" s="167"/>
      <c r="NTD217" s="167"/>
      <c r="NTE217" s="167"/>
      <c r="NTF217" s="167"/>
      <c r="NTG217" s="167"/>
      <c r="NTH217" s="167"/>
      <c r="NTI217" s="167"/>
      <c r="NTJ217" s="167"/>
      <c r="NTK217" s="167"/>
      <c r="NTL217" s="167"/>
      <c r="NTM217" s="167"/>
      <c r="NTN217" s="167"/>
      <c r="NTO217" s="167"/>
      <c r="NTP217" s="167"/>
      <c r="NTQ217" s="167"/>
      <c r="NTR217" s="167"/>
      <c r="NTS217" s="167"/>
      <c r="NTT217" s="167"/>
      <c r="NTU217" s="167"/>
      <c r="NTV217" s="167"/>
      <c r="NTW217" s="167"/>
      <c r="NTX217" s="167"/>
      <c r="NTY217" s="167"/>
      <c r="NTZ217" s="167"/>
      <c r="NUA217" s="167"/>
      <c r="NUB217" s="167"/>
      <c r="NUC217" s="167"/>
      <c r="NUD217" s="167"/>
      <c r="NUE217" s="167"/>
      <c r="NUF217" s="167"/>
      <c r="NUG217" s="167"/>
      <c r="NUH217" s="167"/>
      <c r="NUI217" s="167"/>
      <c r="NUJ217" s="167"/>
      <c r="NUK217" s="167"/>
      <c r="NUL217" s="167"/>
      <c r="NUM217" s="167"/>
      <c r="NUN217" s="167"/>
      <c r="NUO217" s="167"/>
      <c r="NUP217" s="167"/>
      <c r="NUQ217" s="167"/>
      <c r="NUR217" s="167"/>
      <c r="NUS217" s="167"/>
      <c r="NUT217" s="167"/>
      <c r="NUU217" s="167"/>
      <c r="NUV217" s="167"/>
      <c r="NUW217" s="167"/>
      <c r="NUX217" s="167"/>
      <c r="NUY217" s="167"/>
      <c r="NUZ217" s="167"/>
      <c r="NVA217" s="167"/>
      <c r="NVB217" s="167"/>
      <c r="NVC217" s="167"/>
      <c r="NVD217" s="167"/>
      <c r="NVE217" s="167"/>
      <c r="NVF217" s="167"/>
      <c r="NVG217" s="167"/>
      <c r="NVH217" s="167"/>
      <c r="NVI217" s="167"/>
      <c r="NVJ217" s="167"/>
      <c r="NVK217" s="167"/>
      <c r="NVL217" s="167"/>
      <c r="NVM217" s="167"/>
      <c r="NVN217" s="167"/>
      <c r="NVO217" s="167"/>
      <c r="NVP217" s="167"/>
      <c r="NVQ217" s="167"/>
      <c r="NVR217" s="167"/>
      <c r="NVS217" s="167"/>
      <c r="NVT217" s="167"/>
      <c r="NVU217" s="167"/>
      <c r="NVV217" s="167"/>
      <c r="NVW217" s="167"/>
      <c r="NVX217" s="167"/>
      <c r="NVY217" s="167"/>
      <c r="NVZ217" s="167"/>
      <c r="NWA217" s="167"/>
      <c r="NWB217" s="167"/>
      <c r="NWC217" s="167"/>
      <c r="NWD217" s="167"/>
      <c r="NWE217" s="167"/>
      <c r="NWF217" s="167"/>
      <c r="NWG217" s="167"/>
      <c r="NWH217" s="167"/>
      <c r="NWI217" s="167"/>
      <c r="NWJ217" s="167"/>
      <c r="NWK217" s="167"/>
      <c r="NWL217" s="167"/>
      <c r="NWM217" s="167"/>
      <c r="NWN217" s="167"/>
      <c r="NWO217" s="167"/>
      <c r="NWP217" s="167"/>
      <c r="NWQ217" s="167"/>
      <c r="NWR217" s="167"/>
      <c r="NWS217" s="167"/>
      <c r="NWT217" s="167"/>
      <c r="NWU217" s="167"/>
      <c r="NWV217" s="167"/>
      <c r="NWW217" s="167"/>
      <c r="NWX217" s="167"/>
      <c r="NWY217" s="167"/>
      <c r="NWZ217" s="167"/>
      <c r="NXA217" s="167"/>
      <c r="NXB217" s="167"/>
      <c r="NXC217" s="167"/>
      <c r="NXD217" s="167"/>
      <c r="NXE217" s="167"/>
      <c r="NXF217" s="167"/>
      <c r="NXG217" s="167"/>
      <c r="NXH217" s="167"/>
      <c r="NXI217" s="167"/>
      <c r="NXJ217" s="167"/>
      <c r="NXK217" s="167"/>
      <c r="NXL217" s="167"/>
      <c r="NXM217" s="167"/>
      <c r="NXN217" s="167"/>
      <c r="NXO217" s="167"/>
      <c r="NXP217" s="167"/>
      <c r="NXQ217" s="167"/>
      <c r="NXR217" s="167"/>
      <c r="NXS217" s="167"/>
      <c r="NXT217" s="167"/>
      <c r="NXU217" s="167"/>
      <c r="NXV217" s="167"/>
      <c r="NXW217" s="167"/>
      <c r="NXX217" s="167"/>
      <c r="NXY217" s="167"/>
      <c r="NXZ217" s="167"/>
      <c r="NYA217" s="167"/>
      <c r="NYB217" s="167"/>
      <c r="NYC217" s="167"/>
      <c r="NYD217" s="167"/>
      <c r="NYE217" s="167"/>
      <c r="NYF217" s="167"/>
      <c r="NYG217" s="167"/>
      <c r="NYH217" s="167"/>
      <c r="NYI217" s="167"/>
      <c r="NYJ217" s="167"/>
      <c r="NYK217" s="167"/>
      <c r="NYL217" s="167"/>
      <c r="NYM217" s="167"/>
      <c r="NYN217" s="167"/>
      <c r="NYO217" s="167"/>
      <c r="NYP217" s="167"/>
      <c r="NYQ217" s="167"/>
      <c r="NYR217" s="167"/>
      <c r="NYS217" s="167"/>
      <c r="NYT217" s="167"/>
      <c r="NYU217" s="167"/>
      <c r="NYV217" s="167"/>
      <c r="NYW217" s="167"/>
      <c r="NYX217" s="167"/>
      <c r="NYY217" s="167"/>
      <c r="NYZ217" s="167"/>
      <c r="NZA217" s="167"/>
      <c r="NZB217" s="167"/>
      <c r="NZC217" s="167"/>
      <c r="NZD217" s="167"/>
      <c r="NZE217" s="167"/>
      <c r="NZF217" s="167"/>
      <c r="NZG217" s="167"/>
      <c r="NZH217" s="167"/>
      <c r="NZI217" s="167"/>
      <c r="NZJ217" s="167"/>
      <c r="NZK217" s="167"/>
      <c r="NZL217" s="167"/>
      <c r="NZM217" s="167"/>
      <c r="NZN217" s="167"/>
      <c r="NZO217" s="167"/>
      <c r="NZP217" s="167"/>
      <c r="NZQ217" s="167"/>
      <c r="NZR217" s="167"/>
      <c r="NZS217" s="167"/>
      <c r="NZT217" s="167"/>
      <c r="NZU217" s="167"/>
      <c r="NZV217" s="167"/>
      <c r="NZW217" s="167"/>
      <c r="NZX217" s="167"/>
      <c r="NZY217" s="167"/>
      <c r="NZZ217" s="167"/>
      <c r="OAA217" s="167"/>
      <c r="OAB217" s="167"/>
      <c r="OAC217" s="167"/>
      <c r="OAD217" s="167"/>
      <c r="OAE217" s="167"/>
      <c r="OAF217" s="167"/>
      <c r="OAG217" s="167"/>
      <c r="OAH217" s="167"/>
      <c r="OAI217" s="167"/>
      <c r="OAJ217" s="167"/>
      <c r="OAK217" s="167"/>
      <c r="OAL217" s="167"/>
      <c r="OAM217" s="167"/>
      <c r="OAN217" s="167"/>
      <c r="OAO217" s="167"/>
      <c r="OAP217" s="167"/>
      <c r="OAQ217" s="167"/>
      <c r="OAR217" s="167"/>
      <c r="OAS217" s="167"/>
      <c r="OAT217" s="167"/>
      <c r="OAU217" s="167"/>
      <c r="OAV217" s="167"/>
      <c r="OAW217" s="167"/>
      <c r="OAX217" s="167"/>
      <c r="OAY217" s="167"/>
      <c r="OAZ217" s="167"/>
      <c r="OBA217" s="167"/>
      <c r="OBB217" s="167"/>
      <c r="OBC217" s="167"/>
      <c r="OBD217" s="167"/>
      <c r="OBE217" s="167"/>
      <c r="OBF217" s="167"/>
      <c r="OBG217" s="167"/>
      <c r="OBH217" s="167"/>
      <c r="OBI217" s="167"/>
      <c r="OBJ217" s="167"/>
      <c r="OBK217" s="167"/>
      <c r="OBL217" s="167"/>
      <c r="OBM217" s="167"/>
      <c r="OBN217" s="167"/>
      <c r="OBO217" s="167"/>
      <c r="OBP217" s="167"/>
      <c r="OBQ217" s="167"/>
      <c r="OBR217" s="167"/>
      <c r="OBS217" s="167"/>
      <c r="OBT217" s="167"/>
      <c r="OBU217" s="167"/>
      <c r="OBV217" s="167"/>
      <c r="OBW217" s="167"/>
      <c r="OBX217" s="167"/>
      <c r="OBY217" s="167"/>
      <c r="OBZ217" s="167"/>
      <c r="OCA217" s="167"/>
      <c r="OCB217" s="167"/>
      <c r="OCC217" s="167"/>
      <c r="OCD217" s="167"/>
      <c r="OCE217" s="167"/>
      <c r="OCF217" s="167"/>
      <c r="OCG217" s="167"/>
      <c r="OCH217" s="167"/>
      <c r="OCI217" s="167"/>
      <c r="OCJ217" s="167"/>
      <c r="OCK217" s="167"/>
      <c r="OCL217" s="167"/>
      <c r="OCM217" s="167"/>
      <c r="OCN217" s="167"/>
      <c r="OCO217" s="167"/>
      <c r="OCP217" s="167"/>
      <c r="OCQ217" s="167"/>
      <c r="OCR217" s="167"/>
      <c r="OCS217" s="167"/>
      <c r="OCT217" s="167"/>
      <c r="OCU217" s="167"/>
      <c r="OCV217" s="167"/>
      <c r="OCW217" s="167"/>
      <c r="OCX217" s="167"/>
      <c r="OCY217" s="167"/>
      <c r="OCZ217" s="167"/>
      <c r="ODA217" s="167"/>
      <c r="ODB217" s="167"/>
      <c r="ODC217" s="167"/>
      <c r="ODD217" s="167"/>
      <c r="ODE217" s="167"/>
      <c r="ODF217" s="167"/>
      <c r="ODG217" s="167"/>
      <c r="ODH217" s="167"/>
      <c r="ODI217" s="167"/>
      <c r="ODJ217" s="167"/>
      <c r="ODK217" s="167"/>
      <c r="ODL217" s="167"/>
      <c r="ODM217" s="167"/>
      <c r="ODN217" s="167"/>
      <c r="ODO217" s="167"/>
      <c r="ODP217" s="167"/>
      <c r="ODQ217" s="167"/>
      <c r="ODR217" s="167"/>
      <c r="ODS217" s="167"/>
      <c r="ODT217" s="167"/>
      <c r="ODU217" s="167"/>
      <c r="ODV217" s="167"/>
      <c r="ODW217" s="167"/>
      <c r="ODX217" s="167"/>
      <c r="ODY217" s="167"/>
      <c r="ODZ217" s="167"/>
      <c r="OEA217" s="167"/>
      <c r="OEB217" s="167"/>
      <c r="OEC217" s="167"/>
      <c r="OED217" s="167"/>
      <c r="OEE217" s="167"/>
      <c r="OEF217" s="167"/>
      <c r="OEG217" s="167"/>
      <c r="OEH217" s="167"/>
      <c r="OEI217" s="167"/>
      <c r="OEJ217" s="167"/>
      <c r="OEK217" s="167"/>
      <c r="OEL217" s="167"/>
      <c r="OEM217" s="167"/>
      <c r="OEN217" s="167"/>
      <c r="OEO217" s="167"/>
      <c r="OEP217" s="167"/>
      <c r="OEQ217" s="167"/>
      <c r="OER217" s="167"/>
      <c r="OES217" s="167"/>
      <c r="OET217" s="167"/>
      <c r="OEU217" s="167"/>
      <c r="OEV217" s="167"/>
      <c r="OEW217" s="167"/>
      <c r="OEX217" s="167"/>
      <c r="OEY217" s="167"/>
      <c r="OEZ217" s="167"/>
      <c r="OFA217" s="167"/>
      <c r="OFB217" s="167"/>
      <c r="OFC217" s="167"/>
      <c r="OFD217" s="167"/>
      <c r="OFE217" s="167"/>
      <c r="OFF217" s="167"/>
      <c r="OFG217" s="167"/>
      <c r="OFH217" s="167"/>
      <c r="OFI217" s="167"/>
      <c r="OFJ217" s="167"/>
      <c r="OFK217" s="167"/>
      <c r="OFL217" s="167"/>
      <c r="OFM217" s="167"/>
      <c r="OFN217" s="167"/>
      <c r="OFO217" s="167"/>
      <c r="OFP217" s="167"/>
      <c r="OFQ217" s="167"/>
      <c r="OFR217" s="167"/>
      <c r="OFS217" s="167"/>
      <c r="OFT217" s="167"/>
      <c r="OFU217" s="167"/>
      <c r="OFV217" s="167"/>
      <c r="OFW217" s="167"/>
      <c r="OFX217" s="167"/>
      <c r="OFY217" s="167"/>
      <c r="OFZ217" s="167"/>
      <c r="OGA217" s="167"/>
      <c r="OGB217" s="167"/>
      <c r="OGC217" s="167"/>
      <c r="OGD217" s="167"/>
      <c r="OGE217" s="167"/>
      <c r="OGF217" s="167"/>
      <c r="OGG217" s="167"/>
      <c r="OGH217" s="167"/>
      <c r="OGI217" s="167"/>
      <c r="OGJ217" s="167"/>
      <c r="OGK217" s="167"/>
      <c r="OGL217" s="167"/>
      <c r="OGM217" s="167"/>
      <c r="OGN217" s="167"/>
      <c r="OGO217" s="167"/>
      <c r="OGP217" s="167"/>
      <c r="OGQ217" s="167"/>
      <c r="OGR217" s="167"/>
      <c r="OGS217" s="167"/>
      <c r="OGT217" s="167"/>
      <c r="OGU217" s="167"/>
      <c r="OGV217" s="167"/>
      <c r="OGW217" s="167"/>
      <c r="OGX217" s="167"/>
      <c r="OGY217" s="167"/>
      <c r="OGZ217" s="167"/>
      <c r="OHA217" s="167"/>
      <c r="OHB217" s="167"/>
      <c r="OHC217" s="167"/>
      <c r="OHD217" s="167"/>
      <c r="OHE217" s="167"/>
      <c r="OHF217" s="167"/>
      <c r="OHG217" s="167"/>
      <c r="OHH217" s="167"/>
      <c r="OHI217" s="167"/>
      <c r="OHJ217" s="167"/>
      <c r="OHK217" s="167"/>
      <c r="OHL217" s="167"/>
      <c r="OHM217" s="167"/>
      <c r="OHN217" s="167"/>
      <c r="OHO217" s="167"/>
      <c r="OHP217" s="167"/>
      <c r="OHQ217" s="167"/>
      <c r="OHR217" s="167"/>
      <c r="OHS217" s="167"/>
      <c r="OHT217" s="167"/>
      <c r="OHU217" s="167"/>
      <c r="OHV217" s="167"/>
      <c r="OHW217" s="167"/>
      <c r="OHX217" s="167"/>
      <c r="OHY217" s="167"/>
      <c r="OHZ217" s="167"/>
      <c r="OIA217" s="167"/>
      <c r="OIB217" s="167"/>
      <c r="OIC217" s="167"/>
      <c r="OID217" s="167"/>
      <c r="OIE217" s="167"/>
      <c r="OIF217" s="167"/>
      <c r="OIG217" s="167"/>
      <c r="OIH217" s="167"/>
      <c r="OII217" s="167"/>
      <c r="OIJ217" s="167"/>
      <c r="OIK217" s="167"/>
      <c r="OIL217" s="167"/>
      <c r="OIM217" s="167"/>
      <c r="OIN217" s="167"/>
      <c r="OIO217" s="167"/>
      <c r="OIP217" s="167"/>
      <c r="OIQ217" s="167"/>
      <c r="OIR217" s="167"/>
      <c r="OIS217" s="167"/>
      <c r="OIT217" s="167"/>
      <c r="OIU217" s="167"/>
      <c r="OIV217" s="167"/>
      <c r="OIW217" s="167"/>
      <c r="OIX217" s="167"/>
      <c r="OIY217" s="167"/>
      <c r="OIZ217" s="167"/>
      <c r="OJA217" s="167"/>
      <c r="OJB217" s="167"/>
      <c r="OJC217" s="167"/>
      <c r="OJD217" s="167"/>
      <c r="OJE217" s="167"/>
      <c r="OJF217" s="167"/>
      <c r="OJG217" s="167"/>
      <c r="OJH217" s="167"/>
      <c r="OJI217" s="167"/>
      <c r="OJJ217" s="167"/>
      <c r="OJK217" s="167"/>
      <c r="OJL217" s="167"/>
      <c r="OJM217" s="167"/>
      <c r="OJN217" s="167"/>
      <c r="OJO217" s="167"/>
      <c r="OJP217" s="167"/>
      <c r="OJQ217" s="167"/>
      <c r="OJR217" s="167"/>
      <c r="OJS217" s="167"/>
      <c r="OJT217" s="167"/>
      <c r="OJU217" s="167"/>
      <c r="OJV217" s="167"/>
      <c r="OJW217" s="167"/>
      <c r="OJX217" s="167"/>
      <c r="OJY217" s="167"/>
      <c r="OJZ217" s="167"/>
      <c r="OKA217" s="167"/>
      <c r="OKB217" s="167"/>
      <c r="OKC217" s="167"/>
      <c r="OKD217" s="167"/>
      <c r="OKE217" s="167"/>
      <c r="OKF217" s="167"/>
      <c r="OKG217" s="167"/>
      <c r="OKH217" s="167"/>
      <c r="OKI217" s="167"/>
      <c r="OKJ217" s="167"/>
      <c r="OKK217" s="167"/>
      <c r="OKL217" s="167"/>
      <c r="OKM217" s="167"/>
      <c r="OKN217" s="167"/>
      <c r="OKO217" s="167"/>
      <c r="OKP217" s="167"/>
      <c r="OKQ217" s="167"/>
      <c r="OKR217" s="167"/>
      <c r="OKS217" s="167"/>
      <c r="OKT217" s="167"/>
      <c r="OKU217" s="167"/>
      <c r="OKV217" s="167"/>
      <c r="OKW217" s="167"/>
      <c r="OKX217" s="167"/>
      <c r="OKY217" s="167"/>
      <c r="OKZ217" s="167"/>
      <c r="OLA217" s="167"/>
      <c r="OLB217" s="167"/>
      <c r="OLC217" s="167"/>
      <c r="OLD217" s="167"/>
      <c r="OLE217" s="167"/>
      <c r="OLF217" s="167"/>
      <c r="OLG217" s="167"/>
      <c r="OLH217" s="167"/>
      <c r="OLI217" s="167"/>
      <c r="OLJ217" s="167"/>
      <c r="OLK217" s="167"/>
      <c r="OLL217" s="167"/>
      <c r="OLM217" s="167"/>
      <c r="OLN217" s="167"/>
      <c r="OLO217" s="167"/>
      <c r="OLP217" s="167"/>
      <c r="OLQ217" s="167"/>
      <c r="OLR217" s="167"/>
      <c r="OLS217" s="167"/>
      <c r="OLT217" s="167"/>
      <c r="OLU217" s="167"/>
      <c r="OLV217" s="167"/>
      <c r="OLW217" s="167"/>
      <c r="OLX217" s="167"/>
      <c r="OLY217" s="167"/>
      <c r="OLZ217" s="167"/>
      <c r="OMA217" s="167"/>
      <c r="OMB217" s="167"/>
      <c r="OMC217" s="167"/>
      <c r="OMD217" s="167"/>
      <c r="OME217" s="167"/>
      <c r="OMF217" s="167"/>
      <c r="OMG217" s="167"/>
      <c r="OMH217" s="167"/>
      <c r="OMI217" s="167"/>
      <c r="OMJ217" s="167"/>
      <c r="OMK217" s="167"/>
      <c r="OML217" s="167"/>
      <c r="OMM217" s="167"/>
      <c r="OMN217" s="167"/>
      <c r="OMO217" s="167"/>
      <c r="OMP217" s="167"/>
      <c r="OMQ217" s="167"/>
      <c r="OMR217" s="167"/>
      <c r="OMS217" s="167"/>
      <c r="OMT217" s="167"/>
      <c r="OMU217" s="167"/>
      <c r="OMV217" s="167"/>
      <c r="OMW217" s="167"/>
      <c r="OMX217" s="167"/>
      <c r="OMY217" s="167"/>
      <c r="OMZ217" s="167"/>
      <c r="ONA217" s="167"/>
      <c r="ONB217" s="167"/>
      <c r="ONC217" s="167"/>
      <c r="OND217" s="167"/>
      <c r="ONE217" s="167"/>
      <c r="ONF217" s="167"/>
      <c r="ONG217" s="167"/>
      <c r="ONH217" s="167"/>
      <c r="ONI217" s="167"/>
      <c r="ONJ217" s="167"/>
      <c r="ONK217" s="167"/>
      <c r="ONL217" s="167"/>
      <c r="ONM217" s="167"/>
      <c r="ONN217" s="167"/>
      <c r="ONO217" s="167"/>
      <c r="ONP217" s="167"/>
      <c r="ONQ217" s="167"/>
      <c r="ONR217" s="167"/>
      <c r="ONS217" s="167"/>
      <c r="ONT217" s="167"/>
      <c r="ONU217" s="167"/>
      <c r="ONV217" s="167"/>
      <c r="ONW217" s="167"/>
      <c r="ONX217" s="167"/>
      <c r="ONY217" s="167"/>
      <c r="ONZ217" s="167"/>
      <c r="OOA217" s="167"/>
      <c r="OOB217" s="167"/>
      <c r="OOC217" s="167"/>
      <c r="OOD217" s="167"/>
      <c r="OOE217" s="167"/>
      <c r="OOF217" s="167"/>
      <c r="OOG217" s="167"/>
      <c r="OOH217" s="167"/>
      <c r="OOI217" s="167"/>
      <c r="OOJ217" s="167"/>
      <c r="OOK217" s="167"/>
      <c r="OOL217" s="167"/>
      <c r="OOM217" s="167"/>
      <c r="OON217" s="167"/>
      <c r="OOO217" s="167"/>
      <c r="OOP217" s="167"/>
      <c r="OOQ217" s="167"/>
      <c r="OOR217" s="167"/>
      <c r="OOS217" s="167"/>
      <c r="OOT217" s="167"/>
      <c r="OOU217" s="167"/>
      <c r="OOV217" s="167"/>
      <c r="OOW217" s="167"/>
      <c r="OOX217" s="167"/>
      <c r="OOY217" s="167"/>
      <c r="OOZ217" s="167"/>
      <c r="OPA217" s="167"/>
      <c r="OPB217" s="167"/>
      <c r="OPC217" s="167"/>
      <c r="OPD217" s="167"/>
      <c r="OPE217" s="167"/>
      <c r="OPF217" s="167"/>
      <c r="OPG217" s="167"/>
      <c r="OPH217" s="167"/>
      <c r="OPI217" s="167"/>
      <c r="OPJ217" s="167"/>
      <c r="OPK217" s="167"/>
      <c r="OPL217" s="167"/>
      <c r="OPM217" s="167"/>
      <c r="OPN217" s="167"/>
      <c r="OPO217" s="167"/>
      <c r="OPP217" s="167"/>
      <c r="OPQ217" s="167"/>
      <c r="OPR217" s="167"/>
      <c r="OPS217" s="167"/>
      <c r="OPT217" s="167"/>
      <c r="OPU217" s="167"/>
      <c r="OPV217" s="167"/>
      <c r="OPW217" s="167"/>
      <c r="OPX217" s="167"/>
      <c r="OPY217" s="167"/>
      <c r="OPZ217" s="167"/>
      <c r="OQA217" s="167"/>
      <c r="OQB217" s="167"/>
      <c r="OQC217" s="167"/>
      <c r="OQD217" s="167"/>
      <c r="OQE217" s="167"/>
      <c r="OQF217" s="167"/>
      <c r="OQG217" s="167"/>
      <c r="OQH217" s="167"/>
      <c r="OQI217" s="167"/>
      <c r="OQJ217" s="167"/>
      <c r="OQK217" s="167"/>
      <c r="OQL217" s="167"/>
      <c r="OQM217" s="167"/>
      <c r="OQN217" s="167"/>
      <c r="OQO217" s="167"/>
      <c r="OQP217" s="167"/>
      <c r="OQQ217" s="167"/>
      <c r="OQR217" s="167"/>
      <c r="OQS217" s="167"/>
      <c r="OQT217" s="167"/>
      <c r="OQU217" s="167"/>
      <c r="OQV217" s="167"/>
      <c r="OQW217" s="167"/>
      <c r="OQX217" s="167"/>
      <c r="OQY217" s="167"/>
      <c r="OQZ217" s="167"/>
      <c r="ORA217" s="167"/>
      <c r="ORB217" s="167"/>
      <c r="ORC217" s="167"/>
      <c r="ORD217" s="167"/>
      <c r="ORE217" s="167"/>
      <c r="ORF217" s="167"/>
      <c r="ORG217" s="167"/>
      <c r="ORH217" s="167"/>
      <c r="ORI217" s="167"/>
      <c r="ORJ217" s="167"/>
      <c r="ORK217" s="167"/>
      <c r="ORL217" s="167"/>
      <c r="ORM217" s="167"/>
      <c r="ORN217" s="167"/>
      <c r="ORO217" s="167"/>
      <c r="ORP217" s="167"/>
      <c r="ORQ217" s="167"/>
      <c r="ORR217" s="167"/>
      <c r="ORS217" s="167"/>
      <c r="ORT217" s="167"/>
      <c r="ORU217" s="167"/>
      <c r="ORV217" s="167"/>
      <c r="ORW217" s="167"/>
      <c r="ORX217" s="167"/>
      <c r="ORY217" s="167"/>
      <c r="ORZ217" s="167"/>
      <c r="OSA217" s="167"/>
      <c r="OSB217" s="167"/>
      <c r="OSC217" s="167"/>
      <c r="OSD217" s="167"/>
      <c r="OSE217" s="167"/>
      <c r="OSF217" s="167"/>
      <c r="OSG217" s="167"/>
      <c r="OSH217" s="167"/>
      <c r="OSI217" s="167"/>
      <c r="OSJ217" s="167"/>
      <c r="OSK217" s="167"/>
      <c r="OSL217" s="167"/>
      <c r="OSM217" s="167"/>
      <c r="OSN217" s="167"/>
      <c r="OSO217" s="167"/>
      <c r="OSP217" s="167"/>
      <c r="OSQ217" s="167"/>
      <c r="OSR217" s="167"/>
      <c r="OSS217" s="167"/>
      <c r="OST217" s="167"/>
      <c r="OSU217" s="167"/>
      <c r="OSV217" s="167"/>
      <c r="OSW217" s="167"/>
      <c r="OSX217" s="167"/>
      <c r="OSY217" s="167"/>
      <c r="OSZ217" s="167"/>
      <c r="OTA217" s="167"/>
      <c r="OTB217" s="167"/>
      <c r="OTC217" s="167"/>
      <c r="OTD217" s="167"/>
      <c r="OTE217" s="167"/>
      <c r="OTF217" s="167"/>
      <c r="OTG217" s="167"/>
      <c r="OTH217" s="167"/>
      <c r="OTI217" s="167"/>
      <c r="OTJ217" s="167"/>
      <c r="OTK217" s="167"/>
      <c r="OTL217" s="167"/>
      <c r="OTM217" s="167"/>
      <c r="OTN217" s="167"/>
      <c r="OTO217" s="167"/>
      <c r="OTP217" s="167"/>
      <c r="OTQ217" s="167"/>
      <c r="OTR217" s="167"/>
      <c r="OTS217" s="167"/>
      <c r="OTT217" s="167"/>
      <c r="OTU217" s="167"/>
      <c r="OTV217" s="167"/>
      <c r="OTW217" s="167"/>
      <c r="OTX217" s="167"/>
      <c r="OTY217" s="167"/>
      <c r="OTZ217" s="167"/>
      <c r="OUA217" s="167"/>
      <c r="OUB217" s="167"/>
      <c r="OUC217" s="167"/>
      <c r="OUD217" s="167"/>
      <c r="OUE217" s="167"/>
      <c r="OUF217" s="167"/>
      <c r="OUG217" s="167"/>
      <c r="OUH217" s="167"/>
      <c r="OUI217" s="167"/>
      <c r="OUJ217" s="167"/>
      <c r="OUK217" s="167"/>
      <c r="OUL217" s="167"/>
      <c r="OUM217" s="167"/>
      <c r="OUN217" s="167"/>
      <c r="OUO217" s="167"/>
      <c r="OUP217" s="167"/>
      <c r="OUQ217" s="167"/>
      <c r="OUR217" s="167"/>
      <c r="OUS217" s="167"/>
      <c r="OUT217" s="167"/>
      <c r="OUU217" s="167"/>
      <c r="OUV217" s="167"/>
      <c r="OUW217" s="167"/>
      <c r="OUX217" s="167"/>
      <c r="OUY217" s="167"/>
      <c r="OUZ217" s="167"/>
      <c r="OVA217" s="167"/>
      <c r="OVB217" s="167"/>
      <c r="OVC217" s="167"/>
      <c r="OVD217" s="167"/>
      <c r="OVE217" s="167"/>
      <c r="OVF217" s="167"/>
      <c r="OVG217" s="167"/>
      <c r="OVH217" s="167"/>
      <c r="OVI217" s="167"/>
      <c r="OVJ217" s="167"/>
      <c r="OVK217" s="167"/>
      <c r="OVL217" s="167"/>
      <c r="OVM217" s="167"/>
      <c r="OVN217" s="167"/>
      <c r="OVO217" s="167"/>
      <c r="OVP217" s="167"/>
      <c r="OVQ217" s="167"/>
      <c r="OVR217" s="167"/>
      <c r="OVS217" s="167"/>
      <c r="OVT217" s="167"/>
      <c r="OVU217" s="167"/>
      <c r="OVV217" s="167"/>
      <c r="OVW217" s="167"/>
      <c r="OVX217" s="167"/>
      <c r="OVY217" s="167"/>
      <c r="OVZ217" s="167"/>
      <c r="OWA217" s="167"/>
      <c r="OWB217" s="167"/>
      <c r="OWC217" s="167"/>
      <c r="OWD217" s="167"/>
      <c r="OWE217" s="167"/>
      <c r="OWF217" s="167"/>
      <c r="OWG217" s="167"/>
      <c r="OWH217" s="167"/>
      <c r="OWI217" s="167"/>
      <c r="OWJ217" s="167"/>
      <c r="OWK217" s="167"/>
      <c r="OWL217" s="167"/>
      <c r="OWM217" s="167"/>
      <c r="OWN217" s="167"/>
      <c r="OWO217" s="167"/>
      <c r="OWP217" s="167"/>
      <c r="OWQ217" s="167"/>
      <c r="OWR217" s="167"/>
      <c r="OWS217" s="167"/>
      <c r="OWT217" s="167"/>
      <c r="OWU217" s="167"/>
      <c r="OWV217" s="167"/>
      <c r="OWW217" s="167"/>
      <c r="OWX217" s="167"/>
      <c r="OWY217" s="167"/>
      <c r="OWZ217" s="167"/>
      <c r="OXA217" s="167"/>
      <c r="OXB217" s="167"/>
      <c r="OXC217" s="167"/>
      <c r="OXD217" s="167"/>
      <c r="OXE217" s="167"/>
      <c r="OXF217" s="167"/>
      <c r="OXG217" s="167"/>
      <c r="OXH217" s="167"/>
      <c r="OXI217" s="167"/>
      <c r="OXJ217" s="167"/>
      <c r="OXK217" s="167"/>
      <c r="OXL217" s="167"/>
      <c r="OXM217" s="167"/>
      <c r="OXN217" s="167"/>
      <c r="OXO217" s="167"/>
      <c r="OXP217" s="167"/>
      <c r="OXQ217" s="167"/>
      <c r="OXR217" s="167"/>
      <c r="OXS217" s="167"/>
      <c r="OXT217" s="167"/>
      <c r="OXU217" s="167"/>
      <c r="OXV217" s="167"/>
      <c r="OXW217" s="167"/>
      <c r="OXX217" s="167"/>
      <c r="OXY217" s="167"/>
      <c r="OXZ217" s="167"/>
      <c r="OYA217" s="167"/>
      <c r="OYB217" s="167"/>
      <c r="OYC217" s="167"/>
      <c r="OYD217" s="167"/>
      <c r="OYE217" s="167"/>
      <c r="OYF217" s="167"/>
      <c r="OYG217" s="167"/>
      <c r="OYH217" s="167"/>
      <c r="OYI217" s="167"/>
      <c r="OYJ217" s="167"/>
      <c r="OYK217" s="167"/>
      <c r="OYL217" s="167"/>
      <c r="OYM217" s="167"/>
      <c r="OYN217" s="167"/>
      <c r="OYO217" s="167"/>
      <c r="OYP217" s="167"/>
      <c r="OYQ217" s="167"/>
      <c r="OYR217" s="167"/>
      <c r="OYS217" s="167"/>
      <c r="OYT217" s="167"/>
      <c r="OYU217" s="167"/>
      <c r="OYV217" s="167"/>
      <c r="OYW217" s="167"/>
      <c r="OYX217" s="167"/>
      <c r="OYY217" s="167"/>
      <c r="OYZ217" s="167"/>
      <c r="OZA217" s="167"/>
      <c r="OZB217" s="167"/>
      <c r="OZC217" s="167"/>
      <c r="OZD217" s="167"/>
      <c r="OZE217" s="167"/>
      <c r="OZF217" s="167"/>
      <c r="OZG217" s="167"/>
      <c r="OZH217" s="167"/>
      <c r="OZI217" s="167"/>
      <c r="OZJ217" s="167"/>
      <c r="OZK217" s="167"/>
      <c r="OZL217" s="167"/>
      <c r="OZM217" s="167"/>
      <c r="OZN217" s="167"/>
      <c r="OZO217" s="167"/>
      <c r="OZP217" s="167"/>
      <c r="OZQ217" s="167"/>
      <c r="OZR217" s="167"/>
      <c r="OZS217" s="167"/>
      <c r="OZT217" s="167"/>
      <c r="OZU217" s="167"/>
      <c r="OZV217" s="167"/>
      <c r="OZW217" s="167"/>
      <c r="OZX217" s="167"/>
      <c r="OZY217" s="167"/>
      <c r="OZZ217" s="167"/>
      <c r="PAA217" s="167"/>
      <c r="PAB217" s="167"/>
      <c r="PAC217" s="167"/>
      <c r="PAD217" s="167"/>
      <c r="PAE217" s="167"/>
      <c r="PAF217" s="167"/>
      <c r="PAG217" s="167"/>
      <c r="PAH217" s="167"/>
      <c r="PAI217" s="167"/>
      <c r="PAJ217" s="167"/>
      <c r="PAK217" s="167"/>
      <c r="PAL217" s="167"/>
      <c r="PAM217" s="167"/>
      <c r="PAN217" s="167"/>
      <c r="PAO217" s="167"/>
      <c r="PAP217" s="167"/>
      <c r="PAQ217" s="167"/>
      <c r="PAR217" s="167"/>
      <c r="PAS217" s="167"/>
      <c r="PAT217" s="167"/>
      <c r="PAU217" s="167"/>
      <c r="PAV217" s="167"/>
      <c r="PAW217" s="167"/>
      <c r="PAX217" s="167"/>
      <c r="PAY217" s="167"/>
      <c r="PAZ217" s="167"/>
      <c r="PBA217" s="167"/>
      <c r="PBB217" s="167"/>
      <c r="PBC217" s="167"/>
      <c r="PBD217" s="167"/>
      <c r="PBE217" s="167"/>
      <c r="PBF217" s="167"/>
      <c r="PBG217" s="167"/>
      <c r="PBH217" s="167"/>
      <c r="PBI217" s="167"/>
      <c r="PBJ217" s="167"/>
      <c r="PBK217" s="167"/>
      <c r="PBL217" s="167"/>
      <c r="PBM217" s="167"/>
      <c r="PBN217" s="167"/>
      <c r="PBO217" s="167"/>
      <c r="PBP217" s="167"/>
      <c r="PBQ217" s="167"/>
      <c r="PBR217" s="167"/>
      <c r="PBS217" s="167"/>
      <c r="PBT217" s="167"/>
      <c r="PBU217" s="167"/>
      <c r="PBV217" s="167"/>
      <c r="PBW217" s="167"/>
      <c r="PBX217" s="167"/>
      <c r="PBY217" s="167"/>
      <c r="PBZ217" s="167"/>
      <c r="PCA217" s="167"/>
      <c r="PCB217" s="167"/>
      <c r="PCC217" s="167"/>
      <c r="PCD217" s="167"/>
      <c r="PCE217" s="167"/>
      <c r="PCF217" s="167"/>
      <c r="PCG217" s="167"/>
      <c r="PCH217" s="167"/>
      <c r="PCI217" s="167"/>
      <c r="PCJ217" s="167"/>
      <c r="PCK217" s="167"/>
      <c r="PCL217" s="167"/>
      <c r="PCM217" s="167"/>
      <c r="PCN217" s="167"/>
      <c r="PCO217" s="167"/>
      <c r="PCP217" s="167"/>
      <c r="PCQ217" s="167"/>
      <c r="PCR217" s="167"/>
      <c r="PCS217" s="167"/>
      <c r="PCT217" s="167"/>
      <c r="PCU217" s="167"/>
      <c r="PCV217" s="167"/>
      <c r="PCW217" s="167"/>
      <c r="PCX217" s="167"/>
      <c r="PCY217" s="167"/>
      <c r="PCZ217" s="167"/>
      <c r="PDA217" s="167"/>
      <c r="PDB217" s="167"/>
      <c r="PDC217" s="167"/>
      <c r="PDD217" s="167"/>
      <c r="PDE217" s="167"/>
      <c r="PDF217" s="167"/>
      <c r="PDG217" s="167"/>
      <c r="PDH217" s="167"/>
      <c r="PDI217" s="167"/>
      <c r="PDJ217" s="167"/>
      <c r="PDK217" s="167"/>
      <c r="PDL217" s="167"/>
      <c r="PDM217" s="167"/>
      <c r="PDN217" s="167"/>
      <c r="PDO217" s="167"/>
      <c r="PDP217" s="167"/>
      <c r="PDQ217" s="167"/>
      <c r="PDR217" s="167"/>
      <c r="PDS217" s="167"/>
      <c r="PDT217" s="167"/>
      <c r="PDU217" s="167"/>
      <c r="PDV217" s="167"/>
      <c r="PDW217" s="167"/>
      <c r="PDX217" s="167"/>
      <c r="PDY217" s="167"/>
      <c r="PDZ217" s="167"/>
      <c r="PEA217" s="167"/>
      <c r="PEB217" s="167"/>
      <c r="PEC217" s="167"/>
      <c r="PED217" s="167"/>
      <c r="PEE217" s="167"/>
      <c r="PEF217" s="167"/>
      <c r="PEG217" s="167"/>
      <c r="PEH217" s="167"/>
      <c r="PEI217" s="167"/>
      <c r="PEJ217" s="167"/>
      <c r="PEK217" s="167"/>
      <c r="PEL217" s="167"/>
      <c r="PEM217" s="167"/>
      <c r="PEN217" s="167"/>
      <c r="PEO217" s="167"/>
      <c r="PEP217" s="167"/>
      <c r="PEQ217" s="167"/>
      <c r="PER217" s="167"/>
      <c r="PES217" s="167"/>
      <c r="PET217" s="167"/>
      <c r="PEU217" s="167"/>
      <c r="PEV217" s="167"/>
      <c r="PEW217" s="167"/>
      <c r="PEX217" s="167"/>
      <c r="PEY217" s="167"/>
      <c r="PEZ217" s="167"/>
      <c r="PFA217" s="167"/>
      <c r="PFB217" s="167"/>
      <c r="PFC217" s="167"/>
      <c r="PFD217" s="167"/>
      <c r="PFE217" s="167"/>
      <c r="PFF217" s="167"/>
      <c r="PFG217" s="167"/>
      <c r="PFH217" s="167"/>
      <c r="PFI217" s="167"/>
      <c r="PFJ217" s="167"/>
      <c r="PFK217" s="167"/>
      <c r="PFL217" s="167"/>
      <c r="PFM217" s="167"/>
      <c r="PFN217" s="167"/>
      <c r="PFO217" s="167"/>
      <c r="PFP217" s="167"/>
      <c r="PFQ217" s="167"/>
      <c r="PFR217" s="167"/>
      <c r="PFS217" s="167"/>
      <c r="PFT217" s="167"/>
      <c r="PFU217" s="167"/>
      <c r="PFV217" s="167"/>
      <c r="PFW217" s="167"/>
      <c r="PFX217" s="167"/>
      <c r="PFY217" s="167"/>
      <c r="PFZ217" s="167"/>
      <c r="PGA217" s="167"/>
      <c r="PGB217" s="167"/>
      <c r="PGC217" s="167"/>
      <c r="PGD217" s="167"/>
      <c r="PGE217" s="167"/>
      <c r="PGF217" s="167"/>
      <c r="PGG217" s="167"/>
      <c r="PGH217" s="167"/>
      <c r="PGI217" s="167"/>
      <c r="PGJ217" s="167"/>
      <c r="PGK217" s="167"/>
      <c r="PGL217" s="167"/>
      <c r="PGM217" s="167"/>
      <c r="PGN217" s="167"/>
      <c r="PGO217" s="167"/>
      <c r="PGP217" s="167"/>
      <c r="PGQ217" s="167"/>
      <c r="PGR217" s="167"/>
      <c r="PGS217" s="167"/>
      <c r="PGT217" s="167"/>
      <c r="PGU217" s="167"/>
      <c r="PGV217" s="167"/>
      <c r="PGW217" s="167"/>
      <c r="PGX217" s="167"/>
      <c r="PGY217" s="167"/>
      <c r="PGZ217" s="167"/>
      <c r="PHA217" s="167"/>
      <c r="PHB217" s="167"/>
      <c r="PHC217" s="167"/>
      <c r="PHD217" s="167"/>
      <c r="PHE217" s="167"/>
      <c r="PHF217" s="167"/>
      <c r="PHG217" s="167"/>
      <c r="PHH217" s="167"/>
      <c r="PHI217" s="167"/>
      <c r="PHJ217" s="167"/>
      <c r="PHK217" s="167"/>
      <c r="PHL217" s="167"/>
      <c r="PHM217" s="167"/>
      <c r="PHN217" s="167"/>
      <c r="PHO217" s="167"/>
      <c r="PHP217" s="167"/>
      <c r="PHQ217" s="167"/>
      <c r="PHR217" s="167"/>
      <c r="PHS217" s="167"/>
      <c r="PHT217" s="167"/>
      <c r="PHU217" s="167"/>
      <c r="PHV217" s="167"/>
      <c r="PHW217" s="167"/>
      <c r="PHX217" s="167"/>
      <c r="PHY217" s="167"/>
      <c r="PHZ217" s="167"/>
      <c r="PIA217" s="167"/>
      <c r="PIB217" s="167"/>
      <c r="PIC217" s="167"/>
      <c r="PID217" s="167"/>
      <c r="PIE217" s="167"/>
      <c r="PIF217" s="167"/>
      <c r="PIG217" s="167"/>
      <c r="PIH217" s="167"/>
      <c r="PII217" s="167"/>
      <c r="PIJ217" s="167"/>
      <c r="PIK217" s="167"/>
      <c r="PIL217" s="167"/>
      <c r="PIM217" s="167"/>
      <c r="PIN217" s="167"/>
      <c r="PIO217" s="167"/>
      <c r="PIP217" s="167"/>
      <c r="PIQ217" s="167"/>
      <c r="PIR217" s="167"/>
      <c r="PIS217" s="167"/>
      <c r="PIT217" s="167"/>
      <c r="PIU217" s="167"/>
      <c r="PIV217" s="167"/>
      <c r="PIW217" s="167"/>
      <c r="PIX217" s="167"/>
      <c r="PIY217" s="167"/>
      <c r="PIZ217" s="167"/>
      <c r="PJA217" s="167"/>
      <c r="PJB217" s="167"/>
      <c r="PJC217" s="167"/>
      <c r="PJD217" s="167"/>
      <c r="PJE217" s="167"/>
      <c r="PJF217" s="167"/>
      <c r="PJG217" s="167"/>
      <c r="PJH217" s="167"/>
      <c r="PJI217" s="167"/>
      <c r="PJJ217" s="167"/>
      <c r="PJK217" s="167"/>
      <c r="PJL217" s="167"/>
      <c r="PJM217" s="167"/>
      <c r="PJN217" s="167"/>
      <c r="PJO217" s="167"/>
      <c r="PJP217" s="167"/>
      <c r="PJQ217" s="167"/>
      <c r="PJR217" s="167"/>
      <c r="PJS217" s="167"/>
      <c r="PJT217" s="167"/>
      <c r="PJU217" s="167"/>
      <c r="PJV217" s="167"/>
      <c r="PJW217" s="167"/>
      <c r="PJX217" s="167"/>
      <c r="PJY217" s="167"/>
      <c r="PJZ217" s="167"/>
      <c r="PKA217" s="167"/>
      <c r="PKB217" s="167"/>
      <c r="PKC217" s="167"/>
      <c r="PKD217" s="167"/>
      <c r="PKE217" s="167"/>
      <c r="PKF217" s="167"/>
      <c r="PKG217" s="167"/>
      <c r="PKH217" s="167"/>
      <c r="PKI217" s="167"/>
      <c r="PKJ217" s="167"/>
      <c r="PKK217" s="167"/>
      <c r="PKL217" s="167"/>
      <c r="PKM217" s="167"/>
      <c r="PKN217" s="167"/>
      <c r="PKO217" s="167"/>
      <c r="PKP217" s="167"/>
      <c r="PKQ217" s="167"/>
      <c r="PKR217" s="167"/>
      <c r="PKS217" s="167"/>
      <c r="PKT217" s="167"/>
      <c r="PKU217" s="167"/>
      <c r="PKV217" s="167"/>
      <c r="PKW217" s="167"/>
      <c r="PKX217" s="167"/>
      <c r="PKY217" s="167"/>
      <c r="PKZ217" s="167"/>
      <c r="PLA217" s="167"/>
      <c r="PLB217" s="167"/>
      <c r="PLC217" s="167"/>
      <c r="PLD217" s="167"/>
      <c r="PLE217" s="167"/>
      <c r="PLF217" s="167"/>
      <c r="PLG217" s="167"/>
      <c r="PLH217" s="167"/>
      <c r="PLI217" s="167"/>
      <c r="PLJ217" s="167"/>
      <c r="PLK217" s="167"/>
      <c r="PLL217" s="167"/>
      <c r="PLM217" s="167"/>
      <c r="PLN217" s="167"/>
      <c r="PLO217" s="167"/>
      <c r="PLP217" s="167"/>
      <c r="PLQ217" s="167"/>
      <c r="PLR217" s="167"/>
      <c r="PLS217" s="167"/>
      <c r="PLT217" s="167"/>
      <c r="PLU217" s="167"/>
      <c r="PLV217" s="167"/>
      <c r="PLW217" s="167"/>
      <c r="PLX217" s="167"/>
      <c r="PLY217" s="167"/>
      <c r="PLZ217" s="167"/>
      <c r="PMA217" s="167"/>
      <c r="PMB217" s="167"/>
      <c r="PMC217" s="167"/>
      <c r="PMD217" s="167"/>
      <c r="PME217" s="167"/>
      <c r="PMF217" s="167"/>
      <c r="PMG217" s="167"/>
      <c r="PMH217" s="167"/>
      <c r="PMI217" s="167"/>
      <c r="PMJ217" s="167"/>
      <c r="PMK217" s="167"/>
      <c r="PML217" s="167"/>
      <c r="PMM217" s="167"/>
      <c r="PMN217" s="167"/>
      <c r="PMO217" s="167"/>
      <c r="PMP217" s="167"/>
      <c r="PMQ217" s="167"/>
      <c r="PMR217" s="167"/>
      <c r="PMS217" s="167"/>
      <c r="PMT217" s="167"/>
      <c r="PMU217" s="167"/>
      <c r="PMV217" s="167"/>
      <c r="PMW217" s="167"/>
      <c r="PMX217" s="167"/>
      <c r="PMY217" s="167"/>
      <c r="PMZ217" s="167"/>
      <c r="PNA217" s="167"/>
      <c r="PNB217" s="167"/>
      <c r="PNC217" s="167"/>
      <c r="PND217" s="167"/>
      <c r="PNE217" s="167"/>
      <c r="PNF217" s="167"/>
      <c r="PNG217" s="167"/>
      <c r="PNH217" s="167"/>
      <c r="PNI217" s="167"/>
      <c r="PNJ217" s="167"/>
      <c r="PNK217" s="167"/>
      <c r="PNL217" s="167"/>
      <c r="PNM217" s="167"/>
      <c r="PNN217" s="167"/>
      <c r="PNO217" s="167"/>
      <c r="PNP217" s="167"/>
      <c r="PNQ217" s="167"/>
      <c r="PNR217" s="167"/>
      <c r="PNS217" s="167"/>
      <c r="PNT217" s="167"/>
      <c r="PNU217" s="167"/>
      <c r="PNV217" s="167"/>
      <c r="PNW217" s="167"/>
      <c r="PNX217" s="167"/>
      <c r="PNY217" s="167"/>
      <c r="PNZ217" s="167"/>
      <c r="POA217" s="167"/>
      <c r="POB217" s="167"/>
      <c r="POC217" s="167"/>
      <c r="POD217" s="167"/>
      <c r="POE217" s="167"/>
      <c r="POF217" s="167"/>
      <c r="POG217" s="167"/>
      <c r="POH217" s="167"/>
      <c r="POI217" s="167"/>
      <c r="POJ217" s="167"/>
      <c r="POK217" s="167"/>
      <c r="POL217" s="167"/>
      <c r="POM217" s="167"/>
      <c r="PON217" s="167"/>
      <c r="POO217" s="167"/>
      <c r="POP217" s="167"/>
      <c r="POQ217" s="167"/>
      <c r="POR217" s="167"/>
      <c r="POS217" s="167"/>
      <c r="POT217" s="167"/>
      <c r="POU217" s="167"/>
      <c r="POV217" s="167"/>
      <c r="POW217" s="167"/>
      <c r="POX217" s="167"/>
      <c r="POY217" s="167"/>
      <c r="POZ217" s="167"/>
      <c r="PPA217" s="167"/>
      <c r="PPB217" s="167"/>
      <c r="PPC217" s="167"/>
      <c r="PPD217" s="167"/>
      <c r="PPE217" s="167"/>
      <c r="PPF217" s="167"/>
      <c r="PPG217" s="167"/>
      <c r="PPH217" s="167"/>
      <c r="PPI217" s="167"/>
      <c r="PPJ217" s="167"/>
      <c r="PPK217" s="167"/>
      <c r="PPL217" s="167"/>
      <c r="PPM217" s="167"/>
      <c r="PPN217" s="167"/>
      <c r="PPO217" s="167"/>
      <c r="PPP217" s="167"/>
      <c r="PPQ217" s="167"/>
      <c r="PPR217" s="167"/>
      <c r="PPS217" s="167"/>
      <c r="PPT217" s="167"/>
      <c r="PPU217" s="167"/>
      <c r="PPV217" s="167"/>
      <c r="PPW217" s="167"/>
      <c r="PPX217" s="167"/>
      <c r="PPY217" s="167"/>
      <c r="PPZ217" s="167"/>
      <c r="PQA217" s="167"/>
      <c r="PQB217" s="167"/>
      <c r="PQC217" s="167"/>
      <c r="PQD217" s="167"/>
      <c r="PQE217" s="167"/>
      <c r="PQF217" s="167"/>
      <c r="PQG217" s="167"/>
      <c r="PQH217" s="167"/>
      <c r="PQI217" s="167"/>
      <c r="PQJ217" s="167"/>
      <c r="PQK217" s="167"/>
      <c r="PQL217" s="167"/>
      <c r="PQM217" s="167"/>
      <c r="PQN217" s="167"/>
      <c r="PQO217" s="167"/>
      <c r="PQP217" s="167"/>
      <c r="PQQ217" s="167"/>
      <c r="PQR217" s="167"/>
      <c r="PQS217" s="167"/>
      <c r="PQT217" s="167"/>
      <c r="PQU217" s="167"/>
      <c r="PQV217" s="167"/>
      <c r="PQW217" s="167"/>
      <c r="PQX217" s="167"/>
      <c r="PQY217" s="167"/>
      <c r="PQZ217" s="167"/>
      <c r="PRA217" s="167"/>
      <c r="PRB217" s="167"/>
      <c r="PRC217" s="167"/>
      <c r="PRD217" s="167"/>
      <c r="PRE217" s="167"/>
      <c r="PRF217" s="167"/>
      <c r="PRG217" s="167"/>
      <c r="PRH217" s="167"/>
      <c r="PRI217" s="167"/>
      <c r="PRJ217" s="167"/>
      <c r="PRK217" s="167"/>
      <c r="PRL217" s="167"/>
      <c r="PRM217" s="167"/>
      <c r="PRN217" s="167"/>
      <c r="PRO217" s="167"/>
      <c r="PRP217" s="167"/>
      <c r="PRQ217" s="167"/>
      <c r="PRR217" s="167"/>
      <c r="PRS217" s="167"/>
      <c r="PRT217" s="167"/>
      <c r="PRU217" s="167"/>
      <c r="PRV217" s="167"/>
      <c r="PRW217" s="167"/>
      <c r="PRX217" s="167"/>
      <c r="PRY217" s="167"/>
      <c r="PRZ217" s="167"/>
      <c r="PSA217" s="167"/>
      <c r="PSB217" s="167"/>
      <c r="PSC217" s="167"/>
      <c r="PSD217" s="167"/>
      <c r="PSE217" s="167"/>
      <c r="PSF217" s="167"/>
      <c r="PSG217" s="167"/>
      <c r="PSH217" s="167"/>
      <c r="PSI217" s="167"/>
      <c r="PSJ217" s="167"/>
      <c r="PSK217" s="167"/>
      <c r="PSL217" s="167"/>
      <c r="PSM217" s="167"/>
      <c r="PSN217" s="167"/>
      <c r="PSO217" s="167"/>
      <c r="PSP217" s="167"/>
      <c r="PSQ217" s="167"/>
      <c r="PSR217" s="167"/>
      <c r="PSS217" s="167"/>
      <c r="PST217" s="167"/>
      <c r="PSU217" s="167"/>
      <c r="PSV217" s="167"/>
      <c r="PSW217" s="167"/>
      <c r="PSX217" s="167"/>
      <c r="PSY217" s="167"/>
      <c r="PSZ217" s="167"/>
      <c r="PTA217" s="167"/>
      <c r="PTB217" s="167"/>
      <c r="PTC217" s="167"/>
      <c r="PTD217" s="167"/>
      <c r="PTE217" s="167"/>
      <c r="PTF217" s="167"/>
      <c r="PTG217" s="167"/>
      <c r="PTH217" s="167"/>
      <c r="PTI217" s="167"/>
      <c r="PTJ217" s="167"/>
      <c r="PTK217" s="167"/>
      <c r="PTL217" s="167"/>
      <c r="PTM217" s="167"/>
      <c r="PTN217" s="167"/>
      <c r="PTO217" s="167"/>
      <c r="PTP217" s="167"/>
      <c r="PTQ217" s="167"/>
      <c r="PTR217" s="167"/>
      <c r="PTS217" s="167"/>
      <c r="PTT217" s="167"/>
      <c r="PTU217" s="167"/>
      <c r="PTV217" s="167"/>
      <c r="PTW217" s="167"/>
      <c r="PTX217" s="167"/>
      <c r="PTY217" s="167"/>
      <c r="PTZ217" s="167"/>
      <c r="PUA217" s="167"/>
      <c r="PUB217" s="167"/>
      <c r="PUC217" s="167"/>
      <c r="PUD217" s="167"/>
      <c r="PUE217" s="167"/>
      <c r="PUF217" s="167"/>
      <c r="PUG217" s="167"/>
      <c r="PUH217" s="167"/>
      <c r="PUI217" s="167"/>
      <c r="PUJ217" s="167"/>
      <c r="PUK217" s="167"/>
      <c r="PUL217" s="167"/>
      <c r="PUM217" s="167"/>
      <c r="PUN217" s="167"/>
      <c r="PUO217" s="167"/>
      <c r="PUP217" s="167"/>
      <c r="PUQ217" s="167"/>
      <c r="PUR217" s="167"/>
      <c r="PUS217" s="167"/>
      <c r="PUT217" s="167"/>
      <c r="PUU217" s="167"/>
      <c r="PUV217" s="167"/>
      <c r="PUW217" s="167"/>
      <c r="PUX217" s="167"/>
      <c r="PUY217" s="167"/>
      <c r="PUZ217" s="167"/>
      <c r="PVA217" s="167"/>
      <c r="PVB217" s="167"/>
      <c r="PVC217" s="167"/>
      <c r="PVD217" s="167"/>
      <c r="PVE217" s="167"/>
      <c r="PVF217" s="167"/>
      <c r="PVG217" s="167"/>
      <c r="PVH217" s="167"/>
      <c r="PVI217" s="167"/>
      <c r="PVJ217" s="167"/>
      <c r="PVK217" s="167"/>
      <c r="PVL217" s="167"/>
      <c r="PVM217" s="167"/>
      <c r="PVN217" s="167"/>
      <c r="PVO217" s="167"/>
      <c r="PVP217" s="167"/>
      <c r="PVQ217" s="167"/>
      <c r="PVR217" s="167"/>
      <c r="PVS217" s="167"/>
      <c r="PVT217" s="167"/>
      <c r="PVU217" s="167"/>
      <c r="PVV217" s="167"/>
      <c r="PVW217" s="167"/>
      <c r="PVX217" s="167"/>
      <c r="PVY217" s="167"/>
      <c r="PVZ217" s="167"/>
      <c r="PWA217" s="167"/>
      <c r="PWB217" s="167"/>
      <c r="PWC217" s="167"/>
      <c r="PWD217" s="167"/>
      <c r="PWE217" s="167"/>
      <c r="PWF217" s="167"/>
      <c r="PWG217" s="167"/>
      <c r="PWH217" s="167"/>
      <c r="PWI217" s="167"/>
      <c r="PWJ217" s="167"/>
      <c r="PWK217" s="167"/>
      <c r="PWL217" s="167"/>
      <c r="PWM217" s="167"/>
      <c r="PWN217" s="167"/>
      <c r="PWO217" s="167"/>
      <c r="PWP217" s="167"/>
      <c r="PWQ217" s="167"/>
      <c r="PWR217" s="167"/>
      <c r="PWS217" s="167"/>
      <c r="PWT217" s="167"/>
      <c r="PWU217" s="167"/>
      <c r="PWV217" s="167"/>
      <c r="PWW217" s="167"/>
      <c r="PWX217" s="167"/>
      <c r="PWY217" s="167"/>
      <c r="PWZ217" s="167"/>
      <c r="PXA217" s="167"/>
      <c r="PXB217" s="167"/>
      <c r="PXC217" s="167"/>
      <c r="PXD217" s="167"/>
      <c r="PXE217" s="167"/>
      <c r="PXF217" s="167"/>
      <c r="PXG217" s="167"/>
      <c r="PXH217" s="167"/>
      <c r="PXI217" s="167"/>
      <c r="PXJ217" s="167"/>
      <c r="PXK217" s="167"/>
      <c r="PXL217" s="167"/>
      <c r="PXM217" s="167"/>
      <c r="PXN217" s="167"/>
      <c r="PXO217" s="167"/>
      <c r="PXP217" s="167"/>
      <c r="PXQ217" s="167"/>
      <c r="PXR217" s="167"/>
      <c r="PXS217" s="167"/>
      <c r="PXT217" s="167"/>
      <c r="PXU217" s="167"/>
      <c r="PXV217" s="167"/>
      <c r="PXW217" s="167"/>
      <c r="PXX217" s="167"/>
      <c r="PXY217" s="167"/>
      <c r="PXZ217" s="167"/>
      <c r="PYA217" s="167"/>
      <c r="PYB217" s="167"/>
      <c r="PYC217" s="167"/>
      <c r="PYD217" s="167"/>
      <c r="PYE217" s="167"/>
      <c r="PYF217" s="167"/>
      <c r="PYG217" s="167"/>
      <c r="PYH217" s="167"/>
      <c r="PYI217" s="167"/>
      <c r="PYJ217" s="167"/>
      <c r="PYK217" s="167"/>
      <c r="PYL217" s="167"/>
      <c r="PYM217" s="167"/>
      <c r="PYN217" s="167"/>
      <c r="PYO217" s="167"/>
      <c r="PYP217" s="167"/>
      <c r="PYQ217" s="167"/>
      <c r="PYR217" s="167"/>
      <c r="PYS217" s="167"/>
      <c r="PYT217" s="167"/>
      <c r="PYU217" s="167"/>
      <c r="PYV217" s="167"/>
      <c r="PYW217" s="167"/>
      <c r="PYX217" s="167"/>
      <c r="PYY217" s="167"/>
      <c r="PYZ217" s="167"/>
      <c r="PZA217" s="167"/>
      <c r="PZB217" s="167"/>
      <c r="PZC217" s="167"/>
      <c r="PZD217" s="167"/>
      <c r="PZE217" s="167"/>
      <c r="PZF217" s="167"/>
      <c r="PZG217" s="167"/>
      <c r="PZH217" s="167"/>
      <c r="PZI217" s="167"/>
      <c r="PZJ217" s="167"/>
      <c r="PZK217" s="167"/>
      <c r="PZL217" s="167"/>
      <c r="PZM217" s="167"/>
      <c r="PZN217" s="167"/>
      <c r="PZO217" s="167"/>
      <c r="PZP217" s="167"/>
      <c r="PZQ217" s="167"/>
      <c r="PZR217" s="167"/>
      <c r="PZS217" s="167"/>
      <c r="PZT217" s="167"/>
      <c r="PZU217" s="167"/>
      <c r="PZV217" s="167"/>
      <c r="PZW217" s="167"/>
      <c r="PZX217" s="167"/>
      <c r="PZY217" s="167"/>
      <c r="PZZ217" s="167"/>
      <c r="QAA217" s="167"/>
      <c r="QAB217" s="167"/>
      <c r="QAC217" s="167"/>
      <c r="QAD217" s="167"/>
      <c r="QAE217" s="167"/>
      <c r="QAF217" s="167"/>
      <c r="QAG217" s="167"/>
      <c r="QAH217" s="167"/>
      <c r="QAI217" s="167"/>
      <c r="QAJ217" s="167"/>
      <c r="QAK217" s="167"/>
      <c r="QAL217" s="167"/>
      <c r="QAM217" s="167"/>
      <c r="QAN217" s="167"/>
      <c r="QAO217" s="167"/>
      <c r="QAP217" s="167"/>
      <c r="QAQ217" s="167"/>
      <c r="QAR217" s="167"/>
      <c r="QAS217" s="167"/>
      <c r="QAT217" s="167"/>
      <c r="QAU217" s="167"/>
      <c r="QAV217" s="167"/>
      <c r="QAW217" s="167"/>
      <c r="QAX217" s="167"/>
      <c r="QAY217" s="167"/>
      <c r="QAZ217" s="167"/>
      <c r="QBA217" s="167"/>
      <c r="QBB217" s="167"/>
      <c r="QBC217" s="167"/>
      <c r="QBD217" s="167"/>
      <c r="QBE217" s="167"/>
      <c r="QBF217" s="167"/>
      <c r="QBG217" s="167"/>
      <c r="QBH217" s="167"/>
      <c r="QBI217" s="167"/>
      <c r="QBJ217" s="167"/>
      <c r="QBK217" s="167"/>
      <c r="QBL217" s="167"/>
      <c r="QBM217" s="167"/>
      <c r="QBN217" s="167"/>
      <c r="QBO217" s="167"/>
      <c r="QBP217" s="167"/>
      <c r="QBQ217" s="167"/>
      <c r="QBR217" s="167"/>
      <c r="QBS217" s="167"/>
      <c r="QBT217" s="167"/>
      <c r="QBU217" s="167"/>
      <c r="QBV217" s="167"/>
      <c r="QBW217" s="167"/>
      <c r="QBX217" s="167"/>
      <c r="QBY217" s="167"/>
      <c r="QBZ217" s="167"/>
      <c r="QCA217" s="167"/>
      <c r="QCB217" s="167"/>
      <c r="QCC217" s="167"/>
      <c r="QCD217" s="167"/>
      <c r="QCE217" s="167"/>
      <c r="QCF217" s="167"/>
      <c r="QCG217" s="167"/>
      <c r="QCH217" s="167"/>
      <c r="QCI217" s="167"/>
      <c r="QCJ217" s="167"/>
      <c r="QCK217" s="167"/>
      <c r="QCL217" s="167"/>
      <c r="QCM217" s="167"/>
      <c r="QCN217" s="167"/>
      <c r="QCO217" s="167"/>
      <c r="QCP217" s="167"/>
      <c r="QCQ217" s="167"/>
      <c r="QCR217" s="167"/>
      <c r="QCS217" s="167"/>
      <c r="QCT217" s="167"/>
      <c r="QCU217" s="167"/>
      <c r="QCV217" s="167"/>
      <c r="QCW217" s="167"/>
      <c r="QCX217" s="167"/>
      <c r="QCY217" s="167"/>
      <c r="QCZ217" s="167"/>
      <c r="QDA217" s="167"/>
      <c r="QDB217" s="167"/>
      <c r="QDC217" s="167"/>
      <c r="QDD217" s="167"/>
      <c r="QDE217" s="167"/>
      <c r="QDF217" s="167"/>
      <c r="QDG217" s="167"/>
      <c r="QDH217" s="167"/>
      <c r="QDI217" s="167"/>
      <c r="QDJ217" s="167"/>
      <c r="QDK217" s="167"/>
      <c r="QDL217" s="167"/>
      <c r="QDM217" s="167"/>
      <c r="QDN217" s="167"/>
      <c r="QDO217" s="167"/>
      <c r="QDP217" s="167"/>
      <c r="QDQ217" s="167"/>
      <c r="QDR217" s="167"/>
      <c r="QDS217" s="167"/>
      <c r="QDT217" s="167"/>
      <c r="QDU217" s="167"/>
      <c r="QDV217" s="167"/>
      <c r="QDW217" s="167"/>
      <c r="QDX217" s="167"/>
      <c r="QDY217" s="167"/>
      <c r="QDZ217" s="167"/>
      <c r="QEA217" s="167"/>
      <c r="QEB217" s="167"/>
      <c r="QEC217" s="167"/>
      <c r="QED217" s="167"/>
      <c r="QEE217" s="167"/>
      <c r="QEF217" s="167"/>
      <c r="QEG217" s="167"/>
      <c r="QEH217" s="167"/>
      <c r="QEI217" s="167"/>
      <c r="QEJ217" s="167"/>
      <c r="QEK217" s="167"/>
      <c r="QEL217" s="167"/>
      <c r="QEM217" s="167"/>
      <c r="QEN217" s="167"/>
      <c r="QEO217" s="167"/>
      <c r="QEP217" s="167"/>
      <c r="QEQ217" s="167"/>
      <c r="QER217" s="167"/>
      <c r="QES217" s="167"/>
      <c r="QET217" s="167"/>
      <c r="QEU217" s="167"/>
      <c r="QEV217" s="167"/>
      <c r="QEW217" s="167"/>
      <c r="QEX217" s="167"/>
      <c r="QEY217" s="167"/>
      <c r="QEZ217" s="167"/>
      <c r="QFA217" s="167"/>
      <c r="QFB217" s="167"/>
      <c r="QFC217" s="167"/>
      <c r="QFD217" s="167"/>
      <c r="QFE217" s="167"/>
      <c r="QFF217" s="167"/>
      <c r="QFG217" s="167"/>
      <c r="QFH217" s="167"/>
      <c r="QFI217" s="167"/>
      <c r="QFJ217" s="167"/>
      <c r="QFK217" s="167"/>
      <c r="QFL217" s="167"/>
      <c r="QFM217" s="167"/>
      <c r="QFN217" s="167"/>
      <c r="QFO217" s="167"/>
      <c r="QFP217" s="167"/>
      <c r="QFQ217" s="167"/>
      <c r="QFR217" s="167"/>
      <c r="QFS217" s="167"/>
      <c r="QFT217" s="167"/>
      <c r="QFU217" s="167"/>
      <c r="QFV217" s="167"/>
      <c r="QFW217" s="167"/>
      <c r="QFX217" s="167"/>
      <c r="QFY217" s="167"/>
      <c r="QFZ217" s="167"/>
      <c r="QGA217" s="167"/>
      <c r="QGB217" s="167"/>
      <c r="QGC217" s="167"/>
      <c r="QGD217" s="167"/>
      <c r="QGE217" s="167"/>
      <c r="QGF217" s="167"/>
      <c r="QGG217" s="167"/>
      <c r="QGH217" s="167"/>
      <c r="QGI217" s="167"/>
      <c r="QGJ217" s="167"/>
      <c r="QGK217" s="167"/>
      <c r="QGL217" s="167"/>
      <c r="QGM217" s="167"/>
      <c r="QGN217" s="167"/>
      <c r="QGO217" s="167"/>
      <c r="QGP217" s="167"/>
      <c r="QGQ217" s="167"/>
      <c r="QGR217" s="167"/>
      <c r="QGS217" s="167"/>
      <c r="QGT217" s="167"/>
      <c r="QGU217" s="167"/>
      <c r="QGV217" s="167"/>
      <c r="QGW217" s="167"/>
      <c r="QGX217" s="167"/>
      <c r="QGY217" s="167"/>
      <c r="QGZ217" s="167"/>
      <c r="QHA217" s="167"/>
      <c r="QHB217" s="167"/>
      <c r="QHC217" s="167"/>
      <c r="QHD217" s="167"/>
      <c r="QHE217" s="167"/>
      <c r="QHF217" s="167"/>
      <c r="QHG217" s="167"/>
      <c r="QHH217" s="167"/>
      <c r="QHI217" s="167"/>
      <c r="QHJ217" s="167"/>
      <c r="QHK217" s="167"/>
      <c r="QHL217" s="167"/>
      <c r="QHM217" s="167"/>
      <c r="QHN217" s="167"/>
      <c r="QHO217" s="167"/>
      <c r="QHP217" s="167"/>
      <c r="QHQ217" s="167"/>
      <c r="QHR217" s="167"/>
      <c r="QHS217" s="167"/>
      <c r="QHT217" s="167"/>
      <c r="QHU217" s="167"/>
      <c r="QHV217" s="167"/>
      <c r="QHW217" s="167"/>
      <c r="QHX217" s="167"/>
      <c r="QHY217" s="167"/>
      <c r="QHZ217" s="167"/>
      <c r="QIA217" s="167"/>
      <c r="QIB217" s="167"/>
      <c r="QIC217" s="167"/>
      <c r="QID217" s="167"/>
      <c r="QIE217" s="167"/>
      <c r="QIF217" s="167"/>
      <c r="QIG217" s="167"/>
      <c r="QIH217" s="167"/>
      <c r="QII217" s="167"/>
      <c r="QIJ217" s="167"/>
      <c r="QIK217" s="167"/>
      <c r="QIL217" s="167"/>
      <c r="QIM217" s="167"/>
      <c r="QIN217" s="167"/>
      <c r="QIO217" s="167"/>
      <c r="QIP217" s="167"/>
      <c r="QIQ217" s="167"/>
      <c r="QIR217" s="167"/>
      <c r="QIS217" s="167"/>
      <c r="QIT217" s="167"/>
      <c r="QIU217" s="167"/>
      <c r="QIV217" s="167"/>
      <c r="QIW217" s="167"/>
      <c r="QIX217" s="167"/>
      <c r="QIY217" s="167"/>
      <c r="QIZ217" s="167"/>
      <c r="QJA217" s="167"/>
      <c r="QJB217" s="167"/>
      <c r="QJC217" s="167"/>
      <c r="QJD217" s="167"/>
      <c r="QJE217" s="167"/>
      <c r="QJF217" s="167"/>
      <c r="QJG217" s="167"/>
      <c r="QJH217" s="167"/>
      <c r="QJI217" s="167"/>
      <c r="QJJ217" s="167"/>
      <c r="QJK217" s="167"/>
      <c r="QJL217" s="167"/>
      <c r="QJM217" s="167"/>
      <c r="QJN217" s="167"/>
      <c r="QJO217" s="167"/>
      <c r="QJP217" s="167"/>
      <c r="QJQ217" s="167"/>
      <c r="QJR217" s="167"/>
      <c r="QJS217" s="167"/>
      <c r="QJT217" s="167"/>
      <c r="QJU217" s="167"/>
      <c r="QJV217" s="167"/>
      <c r="QJW217" s="167"/>
      <c r="QJX217" s="167"/>
      <c r="QJY217" s="167"/>
      <c r="QJZ217" s="167"/>
      <c r="QKA217" s="167"/>
      <c r="QKB217" s="167"/>
      <c r="QKC217" s="167"/>
      <c r="QKD217" s="167"/>
      <c r="QKE217" s="167"/>
      <c r="QKF217" s="167"/>
      <c r="QKG217" s="167"/>
      <c r="QKH217" s="167"/>
      <c r="QKI217" s="167"/>
      <c r="QKJ217" s="167"/>
      <c r="QKK217" s="167"/>
      <c r="QKL217" s="167"/>
      <c r="QKM217" s="167"/>
      <c r="QKN217" s="167"/>
      <c r="QKO217" s="167"/>
      <c r="QKP217" s="167"/>
      <c r="QKQ217" s="167"/>
      <c r="QKR217" s="167"/>
      <c r="QKS217" s="167"/>
      <c r="QKT217" s="167"/>
      <c r="QKU217" s="167"/>
      <c r="QKV217" s="167"/>
      <c r="QKW217" s="167"/>
      <c r="QKX217" s="167"/>
      <c r="QKY217" s="167"/>
      <c r="QKZ217" s="167"/>
      <c r="QLA217" s="167"/>
      <c r="QLB217" s="167"/>
      <c r="QLC217" s="167"/>
      <c r="QLD217" s="167"/>
      <c r="QLE217" s="167"/>
      <c r="QLF217" s="167"/>
      <c r="QLG217" s="167"/>
      <c r="QLH217" s="167"/>
      <c r="QLI217" s="167"/>
      <c r="QLJ217" s="167"/>
      <c r="QLK217" s="167"/>
      <c r="QLL217" s="167"/>
      <c r="QLM217" s="167"/>
      <c r="QLN217" s="167"/>
      <c r="QLO217" s="167"/>
      <c r="QLP217" s="167"/>
      <c r="QLQ217" s="167"/>
      <c r="QLR217" s="167"/>
      <c r="QLS217" s="167"/>
      <c r="QLT217" s="167"/>
      <c r="QLU217" s="167"/>
      <c r="QLV217" s="167"/>
      <c r="QLW217" s="167"/>
      <c r="QLX217" s="167"/>
      <c r="QLY217" s="167"/>
      <c r="QLZ217" s="167"/>
      <c r="QMA217" s="167"/>
      <c r="QMB217" s="167"/>
      <c r="QMC217" s="167"/>
      <c r="QMD217" s="167"/>
      <c r="QME217" s="167"/>
      <c r="QMF217" s="167"/>
      <c r="QMG217" s="167"/>
      <c r="QMH217" s="167"/>
      <c r="QMI217" s="167"/>
      <c r="QMJ217" s="167"/>
      <c r="QMK217" s="167"/>
      <c r="QML217" s="167"/>
      <c r="QMM217" s="167"/>
      <c r="QMN217" s="167"/>
      <c r="QMO217" s="167"/>
      <c r="QMP217" s="167"/>
      <c r="QMQ217" s="167"/>
      <c r="QMR217" s="167"/>
      <c r="QMS217" s="167"/>
      <c r="QMT217" s="167"/>
      <c r="QMU217" s="167"/>
      <c r="QMV217" s="167"/>
      <c r="QMW217" s="167"/>
      <c r="QMX217" s="167"/>
      <c r="QMY217" s="167"/>
      <c r="QMZ217" s="167"/>
      <c r="QNA217" s="167"/>
      <c r="QNB217" s="167"/>
      <c r="QNC217" s="167"/>
      <c r="QND217" s="167"/>
      <c r="QNE217" s="167"/>
      <c r="QNF217" s="167"/>
      <c r="QNG217" s="167"/>
      <c r="QNH217" s="167"/>
      <c r="QNI217" s="167"/>
      <c r="QNJ217" s="167"/>
      <c r="QNK217" s="167"/>
      <c r="QNL217" s="167"/>
      <c r="QNM217" s="167"/>
      <c r="QNN217" s="167"/>
      <c r="QNO217" s="167"/>
      <c r="QNP217" s="167"/>
      <c r="QNQ217" s="167"/>
      <c r="QNR217" s="167"/>
      <c r="QNS217" s="167"/>
      <c r="QNT217" s="167"/>
      <c r="QNU217" s="167"/>
      <c r="QNV217" s="167"/>
      <c r="QNW217" s="167"/>
      <c r="QNX217" s="167"/>
      <c r="QNY217" s="167"/>
      <c r="QNZ217" s="167"/>
      <c r="QOA217" s="167"/>
      <c r="QOB217" s="167"/>
      <c r="QOC217" s="167"/>
      <c r="QOD217" s="167"/>
      <c r="QOE217" s="167"/>
      <c r="QOF217" s="167"/>
      <c r="QOG217" s="167"/>
      <c r="QOH217" s="167"/>
      <c r="QOI217" s="167"/>
      <c r="QOJ217" s="167"/>
      <c r="QOK217" s="167"/>
      <c r="QOL217" s="167"/>
      <c r="QOM217" s="167"/>
      <c r="QON217" s="167"/>
      <c r="QOO217" s="167"/>
      <c r="QOP217" s="167"/>
      <c r="QOQ217" s="167"/>
      <c r="QOR217" s="167"/>
      <c r="QOS217" s="167"/>
      <c r="QOT217" s="167"/>
      <c r="QOU217" s="167"/>
      <c r="QOV217" s="167"/>
      <c r="QOW217" s="167"/>
      <c r="QOX217" s="167"/>
      <c r="QOY217" s="167"/>
      <c r="QOZ217" s="167"/>
      <c r="QPA217" s="167"/>
      <c r="QPB217" s="167"/>
      <c r="QPC217" s="167"/>
      <c r="QPD217" s="167"/>
      <c r="QPE217" s="167"/>
      <c r="QPF217" s="167"/>
      <c r="QPG217" s="167"/>
      <c r="QPH217" s="167"/>
      <c r="QPI217" s="167"/>
      <c r="QPJ217" s="167"/>
      <c r="QPK217" s="167"/>
      <c r="QPL217" s="167"/>
      <c r="QPM217" s="167"/>
      <c r="QPN217" s="167"/>
      <c r="QPO217" s="167"/>
      <c r="QPP217" s="167"/>
      <c r="QPQ217" s="167"/>
      <c r="QPR217" s="167"/>
      <c r="QPS217" s="167"/>
      <c r="QPT217" s="167"/>
      <c r="QPU217" s="167"/>
      <c r="QPV217" s="167"/>
      <c r="QPW217" s="167"/>
      <c r="QPX217" s="167"/>
      <c r="QPY217" s="167"/>
      <c r="QPZ217" s="167"/>
      <c r="QQA217" s="167"/>
      <c r="QQB217" s="167"/>
      <c r="QQC217" s="167"/>
      <c r="QQD217" s="167"/>
      <c r="QQE217" s="167"/>
      <c r="QQF217" s="167"/>
      <c r="QQG217" s="167"/>
      <c r="QQH217" s="167"/>
      <c r="QQI217" s="167"/>
      <c r="QQJ217" s="167"/>
      <c r="QQK217" s="167"/>
      <c r="QQL217" s="167"/>
      <c r="QQM217" s="167"/>
      <c r="QQN217" s="167"/>
      <c r="QQO217" s="167"/>
      <c r="QQP217" s="167"/>
      <c r="QQQ217" s="167"/>
      <c r="QQR217" s="167"/>
      <c r="QQS217" s="167"/>
      <c r="QQT217" s="167"/>
      <c r="QQU217" s="167"/>
      <c r="QQV217" s="167"/>
      <c r="QQW217" s="167"/>
      <c r="QQX217" s="167"/>
      <c r="QQY217" s="167"/>
      <c r="QQZ217" s="167"/>
      <c r="QRA217" s="167"/>
      <c r="QRB217" s="167"/>
      <c r="QRC217" s="167"/>
      <c r="QRD217" s="167"/>
      <c r="QRE217" s="167"/>
      <c r="QRF217" s="167"/>
      <c r="QRG217" s="167"/>
      <c r="QRH217" s="167"/>
      <c r="QRI217" s="167"/>
      <c r="QRJ217" s="167"/>
      <c r="QRK217" s="167"/>
      <c r="QRL217" s="167"/>
      <c r="QRM217" s="167"/>
      <c r="QRN217" s="167"/>
      <c r="QRO217" s="167"/>
      <c r="QRP217" s="167"/>
      <c r="QRQ217" s="167"/>
      <c r="QRR217" s="167"/>
      <c r="QRS217" s="167"/>
      <c r="QRT217" s="167"/>
      <c r="QRU217" s="167"/>
      <c r="QRV217" s="167"/>
      <c r="QRW217" s="167"/>
      <c r="QRX217" s="167"/>
      <c r="QRY217" s="167"/>
      <c r="QRZ217" s="167"/>
      <c r="QSA217" s="167"/>
      <c r="QSB217" s="167"/>
      <c r="QSC217" s="167"/>
      <c r="QSD217" s="167"/>
      <c r="QSE217" s="167"/>
      <c r="QSF217" s="167"/>
      <c r="QSG217" s="167"/>
      <c r="QSH217" s="167"/>
      <c r="QSI217" s="167"/>
      <c r="QSJ217" s="167"/>
      <c r="QSK217" s="167"/>
      <c r="QSL217" s="167"/>
      <c r="QSM217" s="167"/>
      <c r="QSN217" s="167"/>
      <c r="QSO217" s="167"/>
      <c r="QSP217" s="167"/>
      <c r="QSQ217" s="167"/>
      <c r="QSR217" s="167"/>
      <c r="QSS217" s="167"/>
      <c r="QST217" s="167"/>
      <c r="QSU217" s="167"/>
      <c r="QSV217" s="167"/>
      <c r="QSW217" s="167"/>
      <c r="QSX217" s="167"/>
      <c r="QSY217" s="167"/>
      <c r="QSZ217" s="167"/>
      <c r="QTA217" s="167"/>
      <c r="QTB217" s="167"/>
      <c r="QTC217" s="167"/>
      <c r="QTD217" s="167"/>
      <c r="QTE217" s="167"/>
      <c r="QTF217" s="167"/>
      <c r="QTG217" s="167"/>
      <c r="QTH217" s="167"/>
      <c r="QTI217" s="167"/>
      <c r="QTJ217" s="167"/>
      <c r="QTK217" s="167"/>
      <c r="QTL217" s="167"/>
      <c r="QTM217" s="167"/>
      <c r="QTN217" s="167"/>
      <c r="QTO217" s="167"/>
      <c r="QTP217" s="167"/>
      <c r="QTQ217" s="167"/>
      <c r="QTR217" s="167"/>
      <c r="QTS217" s="167"/>
      <c r="QTT217" s="167"/>
      <c r="QTU217" s="167"/>
      <c r="QTV217" s="167"/>
      <c r="QTW217" s="167"/>
      <c r="QTX217" s="167"/>
      <c r="QTY217" s="167"/>
      <c r="QTZ217" s="167"/>
      <c r="QUA217" s="167"/>
      <c r="QUB217" s="167"/>
      <c r="QUC217" s="167"/>
      <c r="QUD217" s="167"/>
      <c r="QUE217" s="167"/>
      <c r="QUF217" s="167"/>
      <c r="QUG217" s="167"/>
      <c r="QUH217" s="167"/>
      <c r="QUI217" s="167"/>
      <c r="QUJ217" s="167"/>
      <c r="QUK217" s="167"/>
      <c r="QUL217" s="167"/>
      <c r="QUM217" s="167"/>
      <c r="QUN217" s="167"/>
      <c r="QUO217" s="167"/>
      <c r="QUP217" s="167"/>
      <c r="QUQ217" s="167"/>
      <c r="QUR217" s="167"/>
      <c r="QUS217" s="167"/>
      <c r="QUT217" s="167"/>
      <c r="QUU217" s="167"/>
      <c r="QUV217" s="167"/>
      <c r="QUW217" s="167"/>
      <c r="QUX217" s="167"/>
      <c r="QUY217" s="167"/>
      <c r="QUZ217" s="167"/>
      <c r="QVA217" s="167"/>
      <c r="QVB217" s="167"/>
      <c r="QVC217" s="167"/>
      <c r="QVD217" s="167"/>
      <c r="QVE217" s="167"/>
      <c r="QVF217" s="167"/>
      <c r="QVG217" s="167"/>
      <c r="QVH217" s="167"/>
      <c r="QVI217" s="167"/>
      <c r="QVJ217" s="167"/>
      <c r="QVK217" s="167"/>
      <c r="QVL217" s="167"/>
      <c r="QVM217" s="167"/>
      <c r="QVN217" s="167"/>
      <c r="QVO217" s="167"/>
      <c r="QVP217" s="167"/>
      <c r="QVQ217" s="167"/>
      <c r="QVR217" s="167"/>
      <c r="QVS217" s="167"/>
      <c r="QVT217" s="167"/>
      <c r="QVU217" s="167"/>
      <c r="QVV217" s="167"/>
      <c r="QVW217" s="167"/>
      <c r="QVX217" s="167"/>
      <c r="QVY217" s="167"/>
      <c r="QVZ217" s="167"/>
      <c r="QWA217" s="167"/>
      <c r="QWB217" s="167"/>
      <c r="QWC217" s="167"/>
      <c r="QWD217" s="167"/>
      <c r="QWE217" s="167"/>
      <c r="QWF217" s="167"/>
      <c r="QWG217" s="167"/>
      <c r="QWH217" s="167"/>
      <c r="QWI217" s="167"/>
      <c r="QWJ217" s="167"/>
      <c r="QWK217" s="167"/>
      <c r="QWL217" s="167"/>
      <c r="QWM217" s="167"/>
      <c r="QWN217" s="167"/>
      <c r="QWO217" s="167"/>
      <c r="QWP217" s="167"/>
      <c r="QWQ217" s="167"/>
      <c r="QWR217" s="167"/>
      <c r="QWS217" s="167"/>
      <c r="QWT217" s="167"/>
      <c r="QWU217" s="167"/>
      <c r="QWV217" s="167"/>
      <c r="QWW217" s="167"/>
      <c r="QWX217" s="167"/>
      <c r="QWY217" s="167"/>
      <c r="QWZ217" s="167"/>
      <c r="QXA217" s="167"/>
      <c r="QXB217" s="167"/>
      <c r="QXC217" s="167"/>
      <c r="QXD217" s="167"/>
      <c r="QXE217" s="167"/>
      <c r="QXF217" s="167"/>
      <c r="QXG217" s="167"/>
      <c r="QXH217" s="167"/>
      <c r="QXI217" s="167"/>
      <c r="QXJ217" s="167"/>
      <c r="QXK217" s="167"/>
      <c r="QXL217" s="167"/>
      <c r="QXM217" s="167"/>
      <c r="QXN217" s="167"/>
      <c r="QXO217" s="167"/>
      <c r="QXP217" s="167"/>
      <c r="QXQ217" s="167"/>
      <c r="QXR217" s="167"/>
      <c r="QXS217" s="167"/>
      <c r="QXT217" s="167"/>
      <c r="QXU217" s="167"/>
      <c r="QXV217" s="167"/>
      <c r="QXW217" s="167"/>
      <c r="QXX217" s="167"/>
      <c r="QXY217" s="167"/>
      <c r="QXZ217" s="167"/>
      <c r="QYA217" s="167"/>
      <c r="QYB217" s="167"/>
      <c r="QYC217" s="167"/>
      <c r="QYD217" s="167"/>
      <c r="QYE217" s="167"/>
      <c r="QYF217" s="167"/>
      <c r="QYG217" s="167"/>
      <c r="QYH217" s="167"/>
      <c r="QYI217" s="167"/>
      <c r="QYJ217" s="167"/>
      <c r="QYK217" s="167"/>
      <c r="QYL217" s="167"/>
      <c r="QYM217" s="167"/>
      <c r="QYN217" s="167"/>
      <c r="QYO217" s="167"/>
      <c r="QYP217" s="167"/>
      <c r="QYQ217" s="167"/>
      <c r="QYR217" s="167"/>
      <c r="QYS217" s="167"/>
      <c r="QYT217" s="167"/>
      <c r="QYU217" s="167"/>
      <c r="QYV217" s="167"/>
      <c r="QYW217" s="167"/>
      <c r="QYX217" s="167"/>
      <c r="QYY217" s="167"/>
      <c r="QYZ217" s="167"/>
      <c r="QZA217" s="167"/>
      <c r="QZB217" s="167"/>
      <c r="QZC217" s="167"/>
      <c r="QZD217" s="167"/>
      <c r="QZE217" s="167"/>
      <c r="QZF217" s="167"/>
      <c r="QZG217" s="167"/>
      <c r="QZH217" s="167"/>
      <c r="QZI217" s="167"/>
      <c r="QZJ217" s="167"/>
      <c r="QZK217" s="167"/>
      <c r="QZL217" s="167"/>
      <c r="QZM217" s="167"/>
      <c r="QZN217" s="167"/>
      <c r="QZO217" s="167"/>
      <c r="QZP217" s="167"/>
      <c r="QZQ217" s="167"/>
      <c r="QZR217" s="167"/>
      <c r="QZS217" s="167"/>
      <c r="QZT217" s="167"/>
      <c r="QZU217" s="167"/>
      <c r="QZV217" s="167"/>
      <c r="QZW217" s="167"/>
      <c r="QZX217" s="167"/>
      <c r="QZY217" s="167"/>
      <c r="QZZ217" s="167"/>
      <c r="RAA217" s="167"/>
      <c r="RAB217" s="167"/>
      <c r="RAC217" s="167"/>
      <c r="RAD217" s="167"/>
      <c r="RAE217" s="167"/>
      <c r="RAF217" s="167"/>
      <c r="RAG217" s="167"/>
      <c r="RAH217" s="167"/>
      <c r="RAI217" s="167"/>
      <c r="RAJ217" s="167"/>
      <c r="RAK217" s="167"/>
      <c r="RAL217" s="167"/>
      <c r="RAM217" s="167"/>
      <c r="RAN217" s="167"/>
      <c r="RAO217" s="167"/>
      <c r="RAP217" s="167"/>
      <c r="RAQ217" s="167"/>
      <c r="RAR217" s="167"/>
      <c r="RAS217" s="167"/>
      <c r="RAT217" s="167"/>
      <c r="RAU217" s="167"/>
      <c r="RAV217" s="167"/>
      <c r="RAW217" s="167"/>
      <c r="RAX217" s="167"/>
      <c r="RAY217" s="167"/>
      <c r="RAZ217" s="167"/>
      <c r="RBA217" s="167"/>
      <c r="RBB217" s="167"/>
      <c r="RBC217" s="167"/>
      <c r="RBD217" s="167"/>
      <c r="RBE217" s="167"/>
      <c r="RBF217" s="167"/>
      <c r="RBG217" s="167"/>
      <c r="RBH217" s="167"/>
      <c r="RBI217" s="167"/>
      <c r="RBJ217" s="167"/>
      <c r="RBK217" s="167"/>
      <c r="RBL217" s="167"/>
      <c r="RBM217" s="167"/>
      <c r="RBN217" s="167"/>
      <c r="RBO217" s="167"/>
      <c r="RBP217" s="167"/>
      <c r="RBQ217" s="167"/>
      <c r="RBR217" s="167"/>
      <c r="RBS217" s="167"/>
      <c r="RBT217" s="167"/>
      <c r="RBU217" s="167"/>
      <c r="RBV217" s="167"/>
      <c r="RBW217" s="167"/>
      <c r="RBX217" s="167"/>
      <c r="RBY217" s="167"/>
      <c r="RBZ217" s="167"/>
      <c r="RCA217" s="167"/>
      <c r="RCB217" s="167"/>
      <c r="RCC217" s="167"/>
      <c r="RCD217" s="167"/>
      <c r="RCE217" s="167"/>
      <c r="RCF217" s="167"/>
      <c r="RCG217" s="167"/>
      <c r="RCH217" s="167"/>
      <c r="RCI217" s="167"/>
      <c r="RCJ217" s="167"/>
      <c r="RCK217" s="167"/>
      <c r="RCL217" s="167"/>
      <c r="RCM217" s="167"/>
      <c r="RCN217" s="167"/>
      <c r="RCO217" s="167"/>
      <c r="RCP217" s="167"/>
      <c r="RCQ217" s="167"/>
      <c r="RCR217" s="167"/>
      <c r="RCS217" s="167"/>
      <c r="RCT217" s="167"/>
      <c r="RCU217" s="167"/>
      <c r="RCV217" s="167"/>
      <c r="RCW217" s="167"/>
      <c r="RCX217" s="167"/>
      <c r="RCY217" s="167"/>
      <c r="RCZ217" s="167"/>
      <c r="RDA217" s="167"/>
      <c r="RDB217" s="167"/>
      <c r="RDC217" s="167"/>
      <c r="RDD217" s="167"/>
      <c r="RDE217" s="167"/>
      <c r="RDF217" s="167"/>
      <c r="RDG217" s="167"/>
      <c r="RDH217" s="167"/>
      <c r="RDI217" s="167"/>
      <c r="RDJ217" s="167"/>
      <c r="RDK217" s="167"/>
      <c r="RDL217" s="167"/>
      <c r="RDM217" s="167"/>
      <c r="RDN217" s="167"/>
      <c r="RDO217" s="167"/>
      <c r="RDP217" s="167"/>
      <c r="RDQ217" s="167"/>
      <c r="RDR217" s="167"/>
      <c r="RDS217" s="167"/>
      <c r="RDT217" s="167"/>
      <c r="RDU217" s="167"/>
      <c r="RDV217" s="167"/>
      <c r="RDW217" s="167"/>
      <c r="RDX217" s="167"/>
      <c r="RDY217" s="167"/>
      <c r="RDZ217" s="167"/>
      <c r="REA217" s="167"/>
      <c r="REB217" s="167"/>
      <c r="REC217" s="167"/>
      <c r="RED217" s="167"/>
      <c r="REE217" s="167"/>
      <c r="REF217" s="167"/>
      <c r="REG217" s="167"/>
      <c r="REH217" s="167"/>
      <c r="REI217" s="167"/>
      <c r="REJ217" s="167"/>
      <c r="REK217" s="167"/>
      <c r="REL217" s="167"/>
      <c r="REM217" s="167"/>
      <c r="REN217" s="167"/>
      <c r="REO217" s="167"/>
      <c r="REP217" s="167"/>
      <c r="REQ217" s="167"/>
      <c r="RER217" s="167"/>
      <c r="RES217" s="167"/>
      <c r="RET217" s="167"/>
      <c r="REU217" s="167"/>
      <c r="REV217" s="167"/>
      <c r="REW217" s="167"/>
      <c r="REX217" s="167"/>
      <c r="REY217" s="167"/>
      <c r="REZ217" s="167"/>
      <c r="RFA217" s="167"/>
      <c r="RFB217" s="167"/>
      <c r="RFC217" s="167"/>
      <c r="RFD217" s="167"/>
      <c r="RFE217" s="167"/>
      <c r="RFF217" s="167"/>
      <c r="RFG217" s="167"/>
      <c r="RFH217" s="167"/>
      <c r="RFI217" s="167"/>
      <c r="RFJ217" s="167"/>
      <c r="RFK217" s="167"/>
      <c r="RFL217" s="167"/>
      <c r="RFM217" s="167"/>
      <c r="RFN217" s="167"/>
      <c r="RFO217" s="167"/>
      <c r="RFP217" s="167"/>
      <c r="RFQ217" s="167"/>
      <c r="RFR217" s="167"/>
      <c r="RFS217" s="167"/>
      <c r="RFT217" s="167"/>
      <c r="RFU217" s="167"/>
      <c r="RFV217" s="167"/>
      <c r="RFW217" s="167"/>
      <c r="RFX217" s="167"/>
      <c r="RFY217" s="167"/>
      <c r="RFZ217" s="167"/>
      <c r="RGA217" s="167"/>
      <c r="RGB217" s="167"/>
      <c r="RGC217" s="167"/>
      <c r="RGD217" s="167"/>
      <c r="RGE217" s="167"/>
      <c r="RGF217" s="167"/>
      <c r="RGG217" s="167"/>
      <c r="RGH217" s="167"/>
      <c r="RGI217" s="167"/>
      <c r="RGJ217" s="167"/>
      <c r="RGK217" s="167"/>
      <c r="RGL217" s="167"/>
      <c r="RGM217" s="167"/>
      <c r="RGN217" s="167"/>
      <c r="RGO217" s="167"/>
      <c r="RGP217" s="167"/>
      <c r="RGQ217" s="167"/>
      <c r="RGR217" s="167"/>
      <c r="RGS217" s="167"/>
      <c r="RGT217" s="167"/>
      <c r="RGU217" s="167"/>
      <c r="RGV217" s="167"/>
      <c r="RGW217" s="167"/>
      <c r="RGX217" s="167"/>
      <c r="RGY217" s="167"/>
      <c r="RGZ217" s="167"/>
      <c r="RHA217" s="167"/>
      <c r="RHB217" s="167"/>
      <c r="RHC217" s="167"/>
      <c r="RHD217" s="167"/>
      <c r="RHE217" s="167"/>
      <c r="RHF217" s="167"/>
      <c r="RHG217" s="167"/>
      <c r="RHH217" s="167"/>
      <c r="RHI217" s="167"/>
      <c r="RHJ217" s="167"/>
      <c r="RHK217" s="167"/>
      <c r="RHL217" s="167"/>
      <c r="RHM217" s="167"/>
      <c r="RHN217" s="167"/>
      <c r="RHO217" s="167"/>
      <c r="RHP217" s="167"/>
      <c r="RHQ217" s="167"/>
      <c r="RHR217" s="167"/>
      <c r="RHS217" s="167"/>
      <c r="RHT217" s="167"/>
      <c r="RHU217" s="167"/>
      <c r="RHV217" s="167"/>
      <c r="RHW217" s="167"/>
      <c r="RHX217" s="167"/>
      <c r="RHY217" s="167"/>
      <c r="RHZ217" s="167"/>
      <c r="RIA217" s="167"/>
      <c r="RIB217" s="167"/>
      <c r="RIC217" s="167"/>
      <c r="RID217" s="167"/>
      <c r="RIE217" s="167"/>
      <c r="RIF217" s="167"/>
      <c r="RIG217" s="167"/>
      <c r="RIH217" s="167"/>
      <c r="RII217" s="167"/>
      <c r="RIJ217" s="167"/>
      <c r="RIK217" s="167"/>
      <c r="RIL217" s="167"/>
      <c r="RIM217" s="167"/>
      <c r="RIN217" s="167"/>
      <c r="RIO217" s="167"/>
      <c r="RIP217" s="167"/>
      <c r="RIQ217" s="167"/>
      <c r="RIR217" s="167"/>
      <c r="RIS217" s="167"/>
      <c r="RIT217" s="167"/>
      <c r="RIU217" s="167"/>
      <c r="RIV217" s="167"/>
      <c r="RIW217" s="167"/>
      <c r="RIX217" s="167"/>
      <c r="RIY217" s="167"/>
      <c r="RIZ217" s="167"/>
      <c r="RJA217" s="167"/>
      <c r="RJB217" s="167"/>
      <c r="RJC217" s="167"/>
      <c r="RJD217" s="167"/>
      <c r="RJE217" s="167"/>
      <c r="RJF217" s="167"/>
      <c r="RJG217" s="167"/>
      <c r="RJH217" s="167"/>
      <c r="RJI217" s="167"/>
      <c r="RJJ217" s="167"/>
      <c r="RJK217" s="167"/>
      <c r="RJL217" s="167"/>
      <c r="RJM217" s="167"/>
      <c r="RJN217" s="167"/>
      <c r="RJO217" s="167"/>
      <c r="RJP217" s="167"/>
      <c r="RJQ217" s="167"/>
      <c r="RJR217" s="167"/>
      <c r="RJS217" s="167"/>
      <c r="RJT217" s="167"/>
      <c r="RJU217" s="167"/>
      <c r="RJV217" s="167"/>
      <c r="RJW217" s="167"/>
      <c r="RJX217" s="167"/>
      <c r="RJY217" s="167"/>
      <c r="RJZ217" s="167"/>
      <c r="RKA217" s="167"/>
      <c r="RKB217" s="167"/>
      <c r="RKC217" s="167"/>
      <c r="RKD217" s="167"/>
      <c r="RKE217" s="167"/>
      <c r="RKF217" s="167"/>
      <c r="RKG217" s="167"/>
      <c r="RKH217" s="167"/>
      <c r="RKI217" s="167"/>
      <c r="RKJ217" s="167"/>
      <c r="RKK217" s="167"/>
      <c r="RKL217" s="167"/>
      <c r="RKM217" s="167"/>
      <c r="RKN217" s="167"/>
      <c r="RKO217" s="167"/>
      <c r="RKP217" s="167"/>
      <c r="RKQ217" s="167"/>
      <c r="RKR217" s="167"/>
      <c r="RKS217" s="167"/>
      <c r="RKT217" s="167"/>
      <c r="RKU217" s="167"/>
      <c r="RKV217" s="167"/>
      <c r="RKW217" s="167"/>
      <c r="RKX217" s="167"/>
      <c r="RKY217" s="167"/>
      <c r="RKZ217" s="167"/>
      <c r="RLA217" s="167"/>
      <c r="RLB217" s="167"/>
      <c r="RLC217" s="167"/>
      <c r="RLD217" s="167"/>
      <c r="RLE217" s="167"/>
      <c r="RLF217" s="167"/>
      <c r="RLG217" s="167"/>
      <c r="RLH217" s="167"/>
      <c r="RLI217" s="167"/>
      <c r="RLJ217" s="167"/>
      <c r="RLK217" s="167"/>
      <c r="RLL217" s="167"/>
      <c r="RLM217" s="167"/>
      <c r="RLN217" s="167"/>
      <c r="RLO217" s="167"/>
      <c r="RLP217" s="167"/>
      <c r="RLQ217" s="167"/>
      <c r="RLR217" s="167"/>
      <c r="RLS217" s="167"/>
      <c r="RLT217" s="167"/>
      <c r="RLU217" s="167"/>
      <c r="RLV217" s="167"/>
      <c r="RLW217" s="167"/>
      <c r="RLX217" s="167"/>
      <c r="RLY217" s="167"/>
      <c r="RLZ217" s="167"/>
      <c r="RMA217" s="167"/>
      <c r="RMB217" s="167"/>
      <c r="RMC217" s="167"/>
      <c r="RMD217" s="167"/>
      <c r="RME217" s="167"/>
      <c r="RMF217" s="167"/>
      <c r="RMG217" s="167"/>
      <c r="RMH217" s="167"/>
      <c r="RMI217" s="167"/>
      <c r="RMJ217" s="167"/>
      <c r="RMK217" s="167"/>
      <c r="RML217" s="167"/>
      <c r="RMM217" s="167"/>
      <c r="RMN217" s="167"/>
      <c r="RMO217" s="167"/>
      <c r="RMP217" s="167"/>
      <c r="RMQ217" s="167"/>
      <c r="RMR217" s="167"/>
      <c r="RMS217" s="167"/>
      <c r="RMT217" s="167"/>
      <c r="RMU217" s="167"/>
      <c r="RMV217" s="167"/>
      <c r="RMW217" s="167"/>
      <c r="RMX217" s="167"/>
      <c r="RMY217" s="167"/>
      <c r="RMZ217" s="167"/>
      <c r="RNA217" s="167"/>
      <c r="RNB217" s="167"/>
      <c r="RNC217" s="167"/>
      <c r="RND217" s="167"/>
      <c r="RNE217" s="167"/>
      <c r="RNF217" s="167"/>
      <c r="RNG217" s="167"/>
      <c r="RNH217" s="167"/>
      <c r="RNI217" s="167"/>
      <c r="RNJ217" s="167"/>
      <c r="RNK217" s="167"/>
      <c r="RNL217" s="167"/>
      <c r="RNM217" s="167"/>
      <c r="RNN217" s="167"/>
      <c r="RNO217" s="167"/>
      <c r="RNP217" s="167"/>
      <c r="RNQ217" s="167"/>
      <c r="RNR217" s="167"/>
      <c r="RNS217" s="167"/>
      <c r="RNT217" s="167"/>
      <c r="RNU217" s="167"/>
      <c r="RNV217" s="167"/>
      <c r="RNW217" s="167"/>
      <c r="RNX217" s="167"/>
      <c r="RNY217" s="167"/>
      <c r="RNZ217" s="167"/>
      <c r="ROA217" s="167"/>
      <c r="ROB217" s="167"/>
      <c r="ROC217" s="167"/>
      <c r="ROD217" s="167"/>
      <c r="ROE217" s="167"/>
      <c r="ROF217" s="167"/>
      <c r="ROG217" s="167"/>
      <c r="ROH217" s="167"/>
      <c r="ROI217" s="167"/>
      <c r="ROJ217" s="167"/>
      <c r="ROK217" s="167"/>
      <c r="ROL217" s="167"/>
      <c r="ROM217" s="167"/>
      <c r="RON217" s="167"/>
      <c r="ROO217" s="167"/>
      <c r="ROP217" s="167"/>
      <c r="ROQ217" s="167"/>
      <c r="ROR217" s="167"/>
      <c r="ROS217" s="167"/>
      <c r="ROT217" s="167"/>
      <c r="ROU217" s="167"/>
      <c r="ROV217" s="167"/>
      <c r="ROW217" s="167"/>
      <c r="ROX217" s="167"/>
      <c r="ROY217" s="167"/>
      <c r="ROZ217" s="167"/>
      <c r="RPA217" s="167"/>
      <c r="RPB217" s="167"/>
      <c r="RPC217" s="167"/>
      <c r="RPD217" s="167"/>
      <c r="RPE217" s="167"/>
      <c r="RPF217" s="167"/>
      <c r="RPG217" s="167"/>
      <c r="RPH217" s="167"/>
      <c r="RPI217" s="167"/>
      <c r="RPJ217" s="167"/>
      <c r="RPK217" s="167"/>
      <c r="RPL217" s="167"/>
      <c r="RPM217" s="167"/>
      <c r="RPN217" s="167"/>
      <c r="RPO217" s="167"/>
      <c r="RPP217" s="167"/>
      <c r="RPQ217" s="167"/>
      <c r="RPR217" s="167"/>
      <c r="RPS217" s="167"/>
      <c r="RPT217" s="167"/>
      <c r="RPU217" s="167"/>
      <c r="RPV217" s="167"/>
      <c r="RPW217" s="167"/>
      <c r="RPX217" s="167"/>
      <c r="RPY217" s="167"/>
      <c r="RPZ217" s="167"/>
      <c r="RQA217" s="167"/>
      <c r="RQB217" s="167"/>
      <c r="RQC217" s="167"/>
      <c r="RQD217" s="167"/>
      <c r="RQE217" s="167"/>
      <c r="RQF217" s="167"/>
      <c r="RQG217" s="167"/>
      <c r="RQH217" s="167"/>
      <c r="RQI217" s="167"/>
      <c r="RQJ217" s="167"/>
      <c r="RQK217" s="167"/>
      <c r="RQL217" s="167"/>
      <c r="RQM217" s="167"/>
      <c r="RQN217" s="167"/>
      <c r="RQO217" s="167"/>
      <c r="RQP217" s="167"/>
      <c r="RQQ217" s="167"/>
      <c r="RQR217" s="167"/>
      <c r="RQS217" s="167"/>
      <c r="RQT217" s="167"/>
      <c r="RQU217" s="167"/>
      <c r="RQV217" s="167"/>
      <c r="RQW217" s="167"/>
      <c r="RQX217" s="167"/>
      <c r="RQY217" s="167"/>
      <c r="RQZ217" s="167"/>
      <c r="RRA217" s="167"/>
      <c r="RRB217" s="167"/>
      <c r="RRC217" s="167"/>
      <c r="RRD217" s="167"/>
      <c r="RRE217" s="167"/>
      <c r="RRF217" s="167"/>
      <c r="RRG217" s="167"/>
      <c r="RRH217" s="167"/>
      <c r="RRI217" s="167"/>
      <c r="RRJ217" s="167"/>
      <c r="RRK217" s="167"/>
      <c r="RRL217" s="167"/>
      <c r="RRM217" s="167"/>
      <c r="RRN217" s="167"/>
      <c r="RRO217" s="167"/>
      <c r="RRP217" s="167"/>
      <c r="RRQ217" s="167"/>
      <c r="RRR217" s="167"/>
      <c r="RRS217" s="167"/>
      <c r="RRT217" s="167"/>
      <c r="RRU217" s="167"/>
      <c r="RRV217" s="167"/>
      <c r="RRW217" s="167"/>
      <c r="RRX217" s="167"/>
      <c r="RRY217" s="167"/>
      <c r="RRZ217" s="167"/>
      <c r="RSA217" s="167"/>
      <c r="RSB217" s="167"/>
      <c r="RSC217" s="167"/>
      <c r="RSD217" s="167"/>
      <c r="RSE217" s="167"/>
      <c r="RSF217" s="167"/>
      <c r="RSG217" s="167"/>
      <c r="RSH217" s="167"/>
      <c r="RSI217" s="167"/>
      <c r="RSJ217" s="167"/>
      <c r="RSK217" s="167"/>
      <c r="RSL217" s="167"/>
      <c r="RSM217" s="167"/>
      <c r="RSN217" s="167"/>
      <c r="RSO217" s="167"/>
      <c r="RSP217" s="167"/>
      <c r="RSQ217" s="167"/>
      <c r="RSR217" s="167"/>
      <c r="RSS217" s="167"/>
      <c r="RST217" s="167"/>
      <c r="RSU217" s="167"/>
      <c r="RSV217" s="167"/>
      <c r="RSW217" s="167"/>
      <c r="RSX217" s="167"/>
      <c r="RSY217" s="167"/>
      <c r="RSZ217" s="167"/>
      <c r="RTA217" s="167"/>
      <c r="RTB217" s="167"/>
      <c r="RTC217" s="167"/>
      <c r="RTD217" s="167"/>
      <c r="RTE217" s="167"/>
      <c r="RTF217" s="167"/>
      <c r="RTG217" s="167"/>
      <c r="RTH217" s="167"/>
      <c r="RTI217" s="167"/>
      <c r="RTJ217" s="167"/>
      <c r="RTK217" s="167"/>
      <c r="RTL217" s="167"/>
      <c r="RTM217" s="167"/>
      <c r="RTN217" s="167"/>
      <c r="RTO217" s="167"/>
      <c r="RTP217" s="167"/>
      <c r="RTQ217" s="167"/>
      <c r="RTR217" s="167"/>
      <c r="RTS217" s="167"/>
      <c r="RTT217" s="167"/>
      <c r="RTU217" s="167"/>
      <c r="RTV217" s="167"/>
      <c r="RTW217" s="167"/>
      <c r="RTX217" s="167"/>
      <c r="RTY217" s="167"/>
      <c r="RTZ217" s="167"/>
      <c r="RUA217" s="167"/>
      <c r="RUB217" s="167"/>
      <c r="RUC217" s="167"/>
      <c r="RUD217" s="167"/>
      <c r="RUE217" s="167"/>
      <c r="RUF217" s="167"/>
      <c r="RUG217" s="167"/>
      <c r="RUH217" s="167"/>
      <c r="RUI217" s="167"/>
      <c r="RUJ217" s="167"/>
      <c r="RUK217" s="167"/>
      <c r="RUL217" s="167"/>
      <c r="RUM217" s="167"/>
      <c r="RUN217" s="167"/>
      <c r="RUO217" s="167"/>
      <c r="RUP217" s="167"/>
      <c r="RUQ217" s="167"/>
      <c r="RUR217" s="167"/>
      <c r="RUS217" s="167"/>
      <c r="RUT217" s="167"/>
      <c r="RUU217" s="167"/>
      <c r="RUV217" s="167"/>
      <c r="RUW217" s="167"/>
      <c r="RUX217" s="167"/>
      <c r="RUY217" s="167"/>
      <c r="RUZ217" s="167"/>
      <c r="RVA217" s="167"/>
      <c r="RVB217" s="167"/>
      <c r="RVC217" s="167"/>
      <c r="RVD217" s="167"/>
      <c r="RVE217" s="167"/>
      <c r="RVF217" s="167"/>
      <c r="RVG217" s="167"/>
      <c r="RVH217" s="167"/>
      <c r="RVI217" s="167"/>
      <c r="RVJ217" s="167"/>
      <c r="RVK217" s="167"/>
      <c r="RVL217" s="167"/>
      <c r="RVM217" s="167"/>
      <c r="RVN217" s="167"/>
      <c r="RVO217" s="167"/>
      <c r="RVP217" s="167"/>
      <c r="RVQ217" s="167"/>
      <c r="RVR217" s="167"/>
      <c r="RVS217" s="167"/>
      <c r="RVT217" s="167"/>
      <c r="RVU217" s="167"/>
      <c r="RVV217" s="167"/>
      <c r="RVW217" s="167"/>
      <c r="RVX217" s="167"/>
      <c r="RVY217" s="167"/>
      <c r="RVZ217" s="167"/>
      <c r="RWA217" s="167"/>
      <c r="RWB217" s="167"/>
      <c r="RWC217" s="167"/>
      <c r="RWD217" s="167"/>
      <c r="RWE217" s="167"/>
      <c r="RWF217" s="167"/>
      <c r="RWG217" s="167"/>
      <c r="RWH217" s="167"/>
      <c r="RWI217" s="167"/>
      <c r="RWJ217" s="167"/>
      <c r="RWK217" s="167"/>
      <c r="RWL217" s="167"/>
      <c r="RWM217" s="167"/>
      <c r="RWN217" s="167"/>
      <c r="RWO217" s="167"/>
      <c r="RWP217" s="167"/>
      <c r="RWQ217" s="167"/>
      <c r="RWR217" s="167"/>
      <c r="RWS217" s="167"/>
      <c r="RWT217" s="167"/>
      <c r="RWU217" s="167"/>
      <c r="RWV217" s="167"/>
      <c r="RWW217" s="167"/>
      <c r="RWX217" s="167"/>
      <c r="RWY217" s="167"/>
      <c r="RWZ217" s="167"/>
      <c r="RXA217" s="167"/>
      <c r="RXB217" s="167"/>
      <c r="RXC217" s="167"/>
      <c r="RXD217" s="167"/>
      <c r="RXE217" s="167"/>
      <c r="RXF217" s="167"/>
      <c r="RXG217" s="167"/>
      <c r="RXH217" s="167"/>
      <c r="RXI217" s="167"/>
      <c r="RXJ217" s="167"/>
      <c r="RXK217" s="167"/>
      <c r="RXL217" s="167"/>
      <c r="RXM217" s="167"/>
      <c r="RXN217" s="167"/>
      <c r="RXO217" s="167"/>
      <c r="RXP217" s="167"/>
      <c r="RXQ217" s="167"/>
      <c r="RXR217" s="167"/>
      <c r="RXS217" s="167"/>
      <c r="RXT217" s="167"/>
      <c r="RXU217" s="167"/>
      <c r="RXV217" s="167"/>
      <c r="RXW217" s="167"/>
      <c r="RXX217" s="167"/>
      <c r="RXY217" s="167"/>
      <c r="RXZ217" s="167"/>
      <c r="RYA217" s="167"/>
      <c r="RYB217" s="167"/>
      <c r="RYC217" s="167"/>
      <c r="RYD217" s="167"/>
      <c r="RYE217" s="167"/>
      <c r="RYF217" s="167"/>
      <c r="RYG217" s="167"/>
      <c r="RYH217" s="167"/>
      <c r="RYI217" s="167"/>
      <c r="RYJ217" s="167"/>
      <c r="RYK217" s="167"/>
      <c r="RYL217" s="167"/>
      <c r="RYM217" s="167"/>
      <c r="RYN217" s="167"/>
      <c r="RYO217" s="167"/>
      <c r="RYP217" s="167"/>
      <c r="RYQ217" s="167"/>
      <c r="RYR217" s="167"/>
      <c r="RYS217" s="167"/>
      <c r="RYT217" s="167"/>
      <c r="RYU217" s="167"/>
      <c r="RYV217" s="167"/>
      <c r="RYW217" s="167"/>
      <c r="RYX217" s="167"/>
      <c r="RYY217" s="167"/>
      <c r="RYZ217" s="167"/>
      <c r="RZA217" s="167"/>
      <c r="RZB217" s="167"/>
      <c r="RZC217" s="167"/>
      <c r="RZD217" s="167"/>
      <c r="RZE217" s="167"/>
      <c r="RZF217" s="167"/>
      <c r="RZG217" s="167"/>
      <c r="RZH217" s="167"/>
      <c r="RZI217" s="167"/>
      <c r="RZJ217" s="167"/>
      <c r="RZK217" s="167"/>
      <c r="RZL217" s="167"/>
      <c r="RZM217" s="167"/>
      <c r="RZN217" s="167"/>
      <c r="RZO217" s="167"/>
      <c r="RZP217" s="167"/>
      <c r="RZQ217" s="167"/>
      <c r="RZR217" s="167"/>
      <c r="RZS217" s="167"/>
      <c r="RZT217" s="167"/>
      <c r="RZU217" s="167"/>
      <c r="RZV217" s="167"/>
      <c r="RZW217" s="167"/>
      <c r="RZX217" s="167"/>
      <c r="RZY217" s="167"/>
      <c r="RZZ217" s="167"/>
      <c r="SAA217" s="167"/>
      <c r="SAB217" s="167"/>
      <c r="SAC217" s="167"/>
      <c r="SAD217" s="167"/>
      <c r="SAE217" s="167"/>
      <c r="SAF217" s="167"/>
      <c r="SAG217" s="167"/>
      <c r="SAH217" s="167"/>
      <c r="SAI217" s="167"/>
      <c r="SAJ217" s="167"/>
      <c r="SAK217" s="167"/>
      <c r="SAL217" s="167"/>
      <c r="SAM217" s="167"/>
      <c r="SAN217" s="167"/>
      <c r="SAO217" s="167"/>
      <c r="SAP217" s="167"/>
      <c r="SAQ217" s="167"/>
      <c r="SAR217" s="167"/>
      <c r="SAS217" s="167"/>
      <c r="SAT217" s="167"/>
      <c r="SAU217" s="167"/>
      <c r="SAV217" s="167"/>
      <c r="SAW217" s="167"/>
      <c r="SAX217" s="167"/>
      <c r="SAY217" s="167"/>
      <c r="SAZ217" s="167"/>
      <c r="SBA217" s="167"/>
      <c r="SBB217" s="167"/>
      <c r="SBC217" s="167"/>
      <c r="SBD217" s="167"/>
      <c r="SBE217" s="167"/>
      <c r="SBF217" s="167"/>
      <c r="SBG217" s="167"/>
      <c r="SBH217" s="167"/>
      <c r="SBI217" s="167"/>
      <c r="SBJ217" s="167"/>
      <c r="SBK217" s="167"/>
      <c r="SBL217" s="167"/>
      <c r="SBM217" s="167"/>
      <c r="SBN217" s="167"/>
      <c r="SBO217" s="167"/>
      <c r="SBP217" s="167"/>
      <c r="SBQ217" s="167"/>
      <c r="SBR217" s="167"/>
      <c r="SBS217" s="167"/>
      <c r="SBT217" s="167"/>
      <c r="SBU217" s="167"/>
      <c r="SBV217" s="167"/>
      <c r="SBW217" s="167"/>
      <c r="SBX217" s="167"/>
      <c r="SBY217" s="167"/>
      <c r="SBZ217" s="167"/>
      <c r="SCA217" s="167"/>
      <c r="SCB217" s="167"/>
      <c r="SCC217" s="167"/>
      <c r="SCD217" s="167"/>
      <c r="SCE217" s="167"/>
      <c r="SCF217" s="167"/>
      <c r="SCG217" s="167"/>
      <c r="SCH217" s="167"/>
      <c r="SCI217" s="167"/>
      <c r="SCJ217" s="167"/>
      <c r="SCK217" s="167"/>
      <c r="SCL217" s="167"/>
      <c r="SCM217" s="167"/>
      <c r="SCN217" s="167"/>
      <c r="SCO217" s="167"/>
      <c r="SCP217" s="167"/>
      <c r="SCQ217" s="167"/>
      <c r="SCR217" s="167"/>
      <c r="SCS217" s="167"/>
      <c r="SCT217" s="167"/>
      <c r="SCU217" s="167"/>
      <c r="SCV217" s="167"/>
      <c r="SCW217" s="167"/>
      <c r="SCX217" s="167"/>
      <c r="SCY217" s="167"/>
      <c r="SCZ217" s="167"/>
      <c r="SDA217" s="167"/>
      <c r="SDB217" s="167"/>
      <c r="SDC217" s="167"/>
      <c r="SDD217" s="167"/>
      <c r="SDE217" s="167"/>
      <c r="SDF217" s="167"/>
      <c r="SDG217" s="167"/>
      <c r="SDH217" s="167"/>
      <c r="SDI217" s="167"/>
      <c r="SDJ217" s="167"/>
      <c r="SDK217" s="167"/>
      <c r="SDL217" s="167"/>
      <c r="SDM217" s="167"/>
      <c r="SDN217" s="167"/>
      <c r="SDO217" s="167"/>
      <c r="SDP217" s="167"/>
      <c r="SDQ217" s="167"/>
      <c r="SDR217" s="167"/>
      <c r="SDS217" s="167"/>
      <c r="SDT217" s="167"/>
      <c r="SDU217" s="167"/>
      <c r="SDV217" s="167"/>
      <c r="SDW217" s="167"/>
      <c r="SDX217" s="167"/>
      <c r="SDY217" s="167"/>
      <c r="SDZ217" s="167"/>
      <c r="SEA217" s="167"/>
      <c r="SEB217" s="167"/>
      <c r="SEC217" s="167"/>
      <c r="SED217" s="167"/>
      <c r="SEE217" s="167"/>
      <c r="SEF217" s="167"/>
      <c r="SEG217" s="167"/>
      <c r="SEH217" s="167"/>
      <c r="SEI217" s="167"/>
      <c r="SEJ217" s="167"/>
      <c r="SEK217" s="167"/>
      <c r="SEL217" s="167"/>
      <c r="SEM217" s="167"/>
      <c r="SEN217" s="167"/>
      <c r="SEO217" s="167"/>
      <c r="SEP217" s="167"/>
      <c r="SEQ217" s="167"/>
      <c r="SER217" s="167"/>
      <c r="SES217" s="167"/>
      <c r="SET217" s="167"/>
      <c r="SEU217" s="167"/>
      <c r="SEV217" s="167"/>
      <c r="SEW217" s="167"/>
      <c r="SEX217" s="167"/>
      <c r="SEY217" s="167"/>
      <c r="SEZ217" s="167"/>
      <c r="SFA217" s="167"/>
      <c r="SFB217" s="167"/>
      <c r="SFC217" s="167"/>
      <c r="SFD217" s="167"/>
      <c r="SFE217" s="167"/>
      <c r="SFF217" s="167"/>
      <c r="SFG217" s="167"/>
      <c r="SFH217" s="167"/>
      <c r="SFI217" s="167"/>
      <c r="SFJ217" s="167"/>
      <c r="SFK217" s="167"/>
      <c r="SFL217" s="167"/>
      <c r="SFM217" s="167"/>
      <c r="SFN217" s="167"/>
      <c r="SFO217" s="167"/>
      <c r="SFP217" s="167"/>
      <c r="SFQ217" s="167"/>
      <c r="SFR217" s="167"/>
      <c r="SFS217" s="167"/>
      <c r="SFT217" s="167"/>
      <c r="SFU217" s="167"/>
      <c r="SFV217" s="167"/>
      <c r="SFW217" s="167"/>
      <c r="SFX217" s="167"/>
      <c r="SFY217" s="167"/>
      <c r="SFZ217" s="167"/>
      <c r="SGA217" s="167"/>
      <c r="SGB217" s="167"/>
      <c r="SGC217" s="167"/>
      <c r="SGD217" s="167"/>
      <c r="SGE217" s="167"/>
      <c r="SGF217" s="167"/>
      <c r="SGG217" s="167"/>
      <c r="SGH217" s="167"/>
      <c r="SGI217" s="167"/>
      <c r="SGJ217" s="167"/>
      <c r="SGK217" s="167"/>
      <c r="SGL217" s="167"/>
      <c r="SGM217" s="167"/>
      <c r="SGN217" s="167"/>
      <c r="SGO217" s="167"/>
      <c r="SGP217" s="167"/>
      <c r="SGQ217" s="167"/>
      <c r="SGR217" s="167"/>
      <c r="SGS217" s="167"/>
      <c r="SGT217" s="167"/>
      <c r="SGU217" s="167"/>
      <c r="SGV217" s="167"/>
      <c r="SGW217" s="167"/>
      <c r="SGX217" s="167"/>
      <c r="SGY217" s="167"/>
      <c r="SGZ217" s="167"/>
      <c r="SHA217" s="167"/>
      <c r="SHB217" s="167"/>
      <c r="SHC217" s="167"/>
      <c r="SHD217" s="167"/>
      <c r="SHE217" s="167"/>
      <c r="SHF217" s="167"/>
      <c r="SHG217" s="167"/>
      <c r="SHH217" s="167"/>
      <c r="SHI217" s="167"/>
      <c r="SHJ217" s="167"/>
      <c r="SHK217" s="167"/>
      <c r="SHL217" s="167"/>
      <c r="SHM217" s="167"/>
      <c r="SHN217" s="167"/>
      <c r="SHO217" s="167"/>
      <c r="SHP217" s="167"/>
      <c r="SHQ217" s="167"/>
      <c r="SHR217" s="167"/>
      <c r="SHS217" s="167"/>
      <c r="SHT217" s="167"/>
      <c r="SHU217" s="167"/>
      <c r="SHV217" s="167"/>
      <c r="SHW217" s="167"/>
      <c r="SHX217" s="167"/>
      <c r="SHY217" s="167"/>
      <c r="SHZ217" s="167"/>
      <c r="SIA217" s="167"/>
      <c r="SIB217" s="167"/>
      <c r="SIC217" s="167"/>
      <c r="SID217" s="167"/>
      <c r="SIE217" s="167"/>
      <c r="SIF217" s="167"/>
      <c r="SIG217" s="167"/>
      <c r="SIH217" s="167"/>
      <c r="SII217" s="167"/>
      <c r="SIJ217" s="167"/>
      <c r="SIK217" s="167"/>
      <c r="SIL217" s="167"/>
      <c r="SIM217" s="167"/>
      <c r="SIN217" s="167"/>
      <c r="SIO217" s="167"/>
      <c r="SIP217" s="167"/>
      <c r="SIQ217" s="167"/>
      <c r="SIR217" s="167"/>
      <c r="SIS217" s="167"/>
      <c r="SIT217" s="167"/>
      <c r="SIU217" s="167"/>
      <c r="SIV217" s="167"/>
      <c r="SIW217" s="167"/>
      <c r="SIX217" s="167"/>
      <c r="SIY217" s="167"/>
      <c r="SIZ217" s="167"/>
      <c r="SJA217" s="167"/>
      <c r="SJB217" s="167"/>
      <c r="SJC217" s="167"/>
      <c r="SJD217" s="167"/>
      <c r="SJE217" s="167"/>
      <c r="SJF217" s="167"/>
      <c r="SJG217" s="167"/>
      <c r="SJH217" s="167"/>
      <c r="SJI217" s="167"/>
      <c r="SJJ217" s="167"/>
      <c r="SJK217" s="167"/>
      <c r="SJL217" s="167"/>
      <c r="SJM217" s="167"/>
      <c r="SJN217" s="167"/>
      <c r="SJO217" s="167"/>
      <c r="SJP217" s="167"/>
      <c r="SJQ217" s="167"/>
      <c r="SJR217" s="167"/>
      <c r="SJS217" s="167"/>
      <c r="SJT217" s="167"/>
      <c r="SJU217" s="167"/>
      <c r="SJV217" s="167"/>
      <c r="SJW217" s="167"/>
      <c r="SJX217" s="167"/>
      <c r="SJY217" s="167"/>
      <c r="SJZ217" s="167"/>
      <c r="SKA217" s="167"/>
      <c r="SKB217" s="167"/>
      <c r="SKC217" s="167"/>
      <c r="SKD217" s="167"/>
      <c r="SKE217" s="167"/>
      <c r="SKF217" s="167"/>
      <c r="SKG217" s="167"/>
      <c r="SKH217" s="167"/>
      <c r="SKI217" s="167"/>
      <c r="SKJ217" s="167"/>
      <c r="SKK217" s="167"/>
      <c r="SKL217" s="167"/>
      <c r="SKM217" s="167"/>
      <c r="SKN217" s="167"/>
      <c r="SKO217" s="167"/>
      <c r="SKP217" s="167"/>
      <c r="SKQ217" s="167"/>
      <c r="SKR217" s="167"/>
      <c r="SKS217" s="167"/>
      <c r="SKT217" s="167"/>
      <c r="SKU217" s="167"/>
      <c r="SKV217" s="167"/>
      <c r="SKW217" s="167"/>
      <c r="SKX217" s="167"/>
      <c r="SKY217" s="167"/>
      <c r="SKZ217" s="167"/>
      <c r="SLA217" s="167"/>
      <c r="SLB217" s="167"/>
      <c r="SLC217" s="167"/>
      <c r="SLD217" s="167"/>
      <c r="SLE217" s="167"/>
      <c r="SLF217" s="167"/>
      <c r="SLG217" s="167"/>
      <c r="SLH217" s="167"/>
      <c r="SLI217" s="167"/>
      <c r="SLJ217" s="167"/>
      <c r="SLK217" s="167"/>
      <c r="SLL217" s="167"/>
      <c r="SLM217" s="167"/>
      <c r="SLN217" s="167"/>
      <c r="SLO217" s="167"/>
      <c r="SLP217" s="167"/>
      <c r="SLQ217" s="167"/>
      <c r="SLR217" s="167"/>
      <c r="SLS217" s="167"/>
      <c r="SLT217" s="167"/>
      <c r="SLU217" s="167"/>
      <c r="SLV217" s="167"/>
      <c r="SLW217" s="167"/>
      <c r="SLX217" s="167"/>
      <c r="SLY217" s="167"/>
      <c r="SLZ217" s="167"/>
      <c r="SMA217" s="167"/>
      <c r="SMB217" s="167"/>
      <c r="SMC217" s="167"/>
      <c r="SMD217" s="167"/>
      <c r="SME217" s="167"/>
      <c r="SMF217" s="167"/>
      <c r="SMG217" s="167"/>
      <c r="SMH217" s="167"/>
      <c r="SMI217" s="167"/>
      <c r="SMJ217" s="167"/>
      <c r="SMK217" s="167"/>
      <c r="SML217" s="167"/>
      <c r="SMM217" s="167"/>
      <c r="SMN217" s="167"/>
      <c r="SMO217" s="167"/>
      <c r="SMP217" s="167"/>
      <c r="SMQ217" s="167"/>
      <c r="SMR217" s="167"/>
      <c r="SMS217" s="167"/>
      <c r="SMT217" s="167"/>
      <c r="SMU217" s="167"/>
      <c r="SMV217" s="167"/>
      <c r="SMW217" s="167"/>
      <c r="SMX217" s="167"/>
      <c r="SMY217" s="167"/>
      <c r="SMZ217" s="167"/>
      <c r="SNA217" s="167"/>
      <c r="SNB217" s="167"/>
      <c r="SNC217" s="167"/>
      <c r="SND217" s="167"/>
      <c r="SNE217" s="167"/>
      <c r="SNF217" s="167"/>
      <c r="SNG217" s="167"/>
      <c r="SNH217" s="167"/>
      <c r="SNI217" s="167"/>
      <c r="SNJ217" s="167"/>
      <c r="SNK217" s="167"/>
      <c r="SNL217" s="167"/>
      <c r="SNM217" s="167"/>
      <c r="SNN217" s="167"/>
      <c r="SNO217" s="167"/>
      <c r="SNP217" s="167"/>
      <c r="SNQ217" s="167"/>
      <c r="SNR217" s="167"/>
      <c r="SNS217" s="167"/>
      <c r="SNT217" s="167"/>
      <c r="SNU217" s="167"/>
      <c r="SNV217" s="167"/>
      <c r="SNW217" s="167"/>
      <c r="SNX217" s="167"/>
      <c r="SNY217" s="167"/>
      <c r="SNZ217" s="167"/>
      <c r="SOA217" s="167"/>
      <c r="SOB217" s="167"/>
      <c r="SOC217" s="167"/>
      <c r="SOD217" s="167"/>
      <c r="SOE217" s="167"/>
      <c r="SOF217" s="167"/>
      <c r="SOG217" s="167"/>
      <c r="SOH217" s="167"/>
      <c r="SOI217" s="167"/>
      <c r="SOJ217" s="167"/>
      <c r="SOK217" s="167"/>
      <c r="SOL217" s="167"/>
      <c r="SOM217" s="167"/>
      <c r="SON217" s="167"/>
      <c r="SOO217" s="167"/>
      <c r="SOP217" s="167"/>
      <c r="SOQ217" s="167"/>
      <c r="SOR217" s="167"/>
      <c r="SOS217" s="167"/>
      <c r="SOT217" s="167"/>
      <c r="SOU217" s="167"/>
      <c r="SOV217" s="167"/>
      <c r="SOW217" s="167"/>
      <c r="SOX217" s="167"/>
      <c r="SOY217" s="167"/>
      <c r="SOZ217" s="167"/>
      <c r="SPA217" s="167"/>
      <c r="SPB217" s="167"/>
      <c r="SPC217" s="167"/>
      <c r="SPD217" s="167"/>
      <c r="SPE217" s="167"/>
      <c r="SPF217" s="167"/>
      <c r="SPG217" s="167"/>
      <c r="SPH217" s="167"/>
      <c r="SPI217" s="167"/>
      <c r="SPJ217" s="167"/>
      <c r="SPK217" s="167"/>
      <c r="SPL217" s="167"/>
      <c r="SPM217" s="167"/>
      <c r="SPN217" s="167"/>
      <c r="SPO217" s="167"/>
      <c r="SPP217" s="167"/>
      <c r="SPQ217" s="167"/>
      <c r="SPR217" s="167"/>
      <c r="SPS217" s="167"/>
      <c r="SPT217" s="167"/>
      <c r="SPU217" s="167"/>
      <c r="SPV217" s="167"/>
      <c r="SPW217" s="167"/>
      <c r="SPX217" s="167"/>
      <c r="SPY217" s="167"/>
      <c r="SPZ217" s="167"/>
      <c r="SQA217" s="167"/>
      <c r="SQB217" s="167"/>
      <c r="SQC217" s="167"/>
      <c r="SQD217" s="167"/>
      <c r="SQE217" s="167"/>
      <c r="SQF217" s="167"/>
      <c r="SQG217" s="167"/>
      <c r="SQH217" s="167"/>
      <c r="SQI217" s="167"/>
      <c r="SQJ217" s="167"/>
      <c r="SQK217" s="167"/>
      <c r="SQL217" s="167"/>
      <c r="SQM217" s="167"/>
      <c r="SQN217" s="167"/>
      <c r="SQO217" s="167"/>
      <c r="SQP217" s="167"/>
      <c r="SQQ217" s="167"/>
      <c r="SQR217" s="167"/>
      <c r="SQS217" s="167"/>
      <c r="SQT217" s="167"/>
      <c r="SQU217" s="167"/>
      <c r="SQV217" s="167"/>
      <c r="SQW217" s="167"/>
      <c r="SQX217" s="167"/>
      <c r="SQY217" s="167"/>
      <c r="SQZ217" s="167"/>
      <c r="SRA217" s="167"/>
      <c r="SRB217" s="167"/>
      <c r="SRC217" s="167"/>
      <c r="SRD217" s="167"/>
      <c r="SRE217" s="167"/>
      <c r="SRF217" s="167"/>
      <c r="SRG217" s="167"/>
      <c r="SRH217" s="167"/>
      <c r="SRI217" s="167"/>
      <c r="SRJ217" s="167"/>
      <c r="SRK217" s="167"/>
      <c r="SRL217" s="167"/>
      <c r="SRM217" s="167"/>
      <c r="SRN217" s="167"/>
      <c r="SRO217" s="167"/>
      <c r="SRP217" s="167"/>
      <c r="SRQ217" s="167"/>
      <c r="SRR217" s="167"/>
      <c r="SRS217" s="167"/>
      <c r="SRT217" s="167"/>
      <c r="SRU217" s="167"/>
      <c r="SRV217" s="167"/>
      <c r="SRW217" s="167"/>
      <c r="SRX217" s="167"/>
      <c r="SRY217" s="167"/>
      <c r="SRZ217" s="167"/>
      <c r="SSA217" s="167"/>
      <c r="SSB217" s="167"/>
      <c r="SSC217" s="167"/>
      <c r="SSD217" s="167"/>
      <c r="SSE217" s="167"/>
      <c r="SSF217" s="167"/>
      <c r="SSG217" s="167"/>
      <c r="SSH217" s="167"/>
      <c r="SSI217" s="167"/>
      <c r="SSJ217" s="167"/>
      <c r="SSK217" s="167"/>
      <c r="SSL217" s="167"/>
      <c r="SSM217" s="167"/>
      <c r="SSN217" s="167"/>
      <c r="SSO217" s="167"/>
      <c r="SSP217" s="167"/>
      <c r="SSQ217" s="167"/>
      <c r="SSR217" s="167"/>
      <c r="SSS217" s="167"/>
      <c r="SST217" s="167"/>
      <c r="SSU217" s="167"/>
      <c r="SSV217" s="167"/>
      <c r="SSW217" s="167"/>
      <c r="SSX217" s="167"/>
      <c r="SSY217" s="167"/>
      <c r="SSZ217" s="167"/>
      <c r="STA217" s="167"/>
      <c r="STB217" s="167"/>
      <c r="STC217" s="167"/>
      <c r="STD217" s="167"/>
      <c r="STE217" s="167"/>
      <c r="STF217" s="167"/>
      <c r="STG217" s="167"/>
      <c r="STH217" s="167"/>
      <c r="STI217" s="167"/>
      <c r="STJ217" s="167"/>
      <c r="STK217" s="167"/>
      <c r="STL217" s="167"/>
      <c r="STM217" s="167"/>
      <c r="STN217" s="167"/>
      <c r="STO217" s="167"/>
      <c r="STP217" s="167"/>
      <c r="STQ217" s="167"/>
      <c r="STR217" s="167"/>
      <c r="STS217" s="167"/>
      <c r="STT217" s="167"/>
      <c r="STU217" s="167"/>
      <c r="STV217" s="167"/>
      <c r="STW217" s="167"/>
      <c r="STX217" s="167"/>
      <c r="STY217" s="167"/>
      <c r="STZ217" s="167"/>
      <c r="SUA217" s="167"/>
      <c r="SUB217" s="167"/>
      <c r="SUC217" s="167"/>
      <c r="SUD217" s="167"/>
      <c r="SUE217" s="167"/>
      <c r="SUF217" s="167"/>
      <c r="SUG217" s="167"/>
      <c r="SUH217" s="167"/>
      <c r="SUI217" s="167"/>
      <c r="SUJ217" s="167"/>
      <c r="SUK217" s="167"/>
      <c r="SUL217" s="167"/>
      <c r="SUM217" s="167"/>
      <c r="SUN217" s="167"/>
      <c r="SUO217" s="167"/>
      <c r="SUP217" s="167"/>
      <c r="SUQ217" s="167"/>
      <c r="SUR217" s="167"/>
      <c r="SUS217" s="167"/>
      <c r="SUT217" s="167"/>
      <c r="SUU217" s="167"/>
      <c r="SUV217" s="167"/>
      <c r="SUW217" s="167"/>
      <c r="SUX217" s="167"/>
      <c r="SUY217" s="167"/>
      <c r="SUZ217" s="167"/>
      <c r="SVA217" s="167"/>
      <c r="SVB217" s="167"/>
      <c r="SVC217" s="167"/>
      <c r="SVD217" s="167"/>
      <c r="SVE217" s="167"/>
      <c r="SVF217" s="167"/>
      <c r="SVG217" s="167"/>
      <c r="SVH217" s="167"/>
      <c r="SVI217" s="167"/>
      <c r="SVJ217" s="167"/>
      <c r="SVK217" s="167"/>
      <c r="SVL217" s="167"/>
      <c r="SVM217" s="167"/>
      <c r="SVN217" s="167"/>
      <c r="SVO217" s="167"/>
      <c r="SVP217" s="167"/>
      <c r="SVQ217" s="167"/>
      <c r="SVR217" s="167"/>
      <c r="SVS217" s="167"/>
      <c r="SVT217" s="167"/>
      <c r="SVU217" s="167"/>
      <c r="SVV217" s="167"/>
      <c r="SVW217" s="167"/>
      <c r="SVX217" s="167"/>
      <c r="SVY217" s="167"/>
      <c r="SVZ217" s="167"/>
      <c r="SWA217" s="167"/>
      <c r="SWB217" s="167"/>
      <c r="SWC217" s="167"/>
      <c r="SWD217" s="167"/>
      <c r="SWE217" s="167"/>
      <c r="SWF217" s="167"/>
      <c r="SWG217" s="167"/>
      <c r="SWH217" s="167"/>
      <c r="SWI217" s="167"/>
      <c r="SWJ217" s="167"/>
      <c r="SWK217" s="167"/>
      <c r="SWL217" s="167"/>
      <c r="SWM217" s="167"/>
      <c r="SWN217" s="167"/>
      <c r="SWO217" s="167"/>
      <c r="SWP217" s="167"/>
      <c r="SWQ217" s="167"/>
      <c r="SWR217" s="167"/>
      <c r="SWS217" s="167"/>
      <c r="SWT217" s="167"/>
      <c r="SWU217" s="167"/>
      <c r="SWV217" s="167"/>
      <c r="SWW217" s="167"/>
      <c r="SWX217" s="167"/>
      <c r="SWY217" s="167"/>
      <c r="SWZ217" s="167"/>
      <c r="SXA217" s="167"/>
      <c r="SXB217" s="167"/>
      <c r="SXC217" s="167"/>
      <c r="SXD217" s="167"/>
      <c r="SXE217" s="167"/>
      <c r="SXF217" s="167"/>
      <c r="SXG217" s="167"/>
      <c r="SXH217" s="167"/>
      <c r="SXI217" s="167"/>
      <c r="SXJ217" s="167"/>
      <c r="SXK217" s="167"/>
      <c r="SXL217" s="167"/>
      <c r="SXM217" s="167"/>
      <c r="SXN217" s="167"/>
      <c r="SXO217" s="167"/>
      <c r="SXP217" s="167"/>
      <c r="SXQ217" s="167"/>
      <c r="SXR217" s="167"/>
      <c r="SXS217" s="167"/>
      <c r="SXT217" s="167"/>
      <c r="SXU217" s="167"/>
      <c r="SXV217" s="167"/>
      <c r="SXW217" s="167"/>
      <c r="SXX217" s="167"/>
      <c r="SXY217" s="167"/>
      <c r="SXZ217" s="167"/>
      <c r="SYA217" s="167"/>
      <c r="SYB217" s="167"/>
      <c r="SYC217" s="167"/>
      <c r="SYD217" s="167"/>
      <c r="SYE217" s="167"/>
      <c r="SYF217" s="167"/>
      <c r="SYG217" s="167"/>
      <c r="SYH217" s="167"/>
      <c r="SYI217" s="167"/>
      <c r="SYJ217" s="167"/>
      <c r="SYK217" s="167"/>
      <c r="SYL217" s="167"/>
      <c r="SYM217" s="167"/>
      <c r="SYN217" s="167"/>
      <c r="SYO217" s="167"/>
      <c r="SYP217" s="167"/>
      <c r="SYQ217" s="167"/>
      <c r="SYR217" s="167"/>
      <c r="SYS217" s="167"/>
      <c r="SYT217" s="167"/>
      <c r="SYU217" s="167"/>
      <c r="SYV217" s="167"/>
      <c r="SYW217" s="167"/>
      <c r="SYX217" s="167"/>
      <c r="SYY217" s="167"/>
      <c r="SYZ217" s="167"/>
      <c r="SZA217" s="167"/>
      <c r="SZB217" s="167"/>
      <c r="SZC217" s="167"/>
      <c r="SZD217" s="167"/>
      <c r="SZE217" s="167"/>
      <c r="SZF217" s="167"/>
      <c r="SZG217" s="167"/>
      <c r="SZH217" s="167"/>
      <c r="SZI217" s="167"/>
      <c r="SZJ217" s="167"/>
      <c r="SZK217" s="167"/>
      <c r="SZL217" s="167"/>
      <c r="SZM217" s="167"/>
      <c r="SZN217" s="167"/>
      <c r="SZO217" s="167"/>
      <c r="SZP217" s="167"/>
      <c r="SZQ217" s="167"/>
      <c r="SZR217" s="167"/>
      <c r="SZS217" s="167"/>
      <c r="SZT217" s="167"/>
      <c r="SZU217" s="167"/>
      <c r="SZV217" s="167"/>
      <c r="SZW217" s="167"/>
      <c r="SZX217" s="167"/>
      <c r="SZY217" s="167"/>
      <c r="SZZ217" s="167"/>
      <c r="TAA217" s="167"/>
      <c r="TAB217" s="167"/>
      <c r="TAC217" s="167"/>
      <c r="TAD217" s="167"/>
      <c r="TAE217" s="167"/>
      <c r="TAF217" s="167"/>
      <c r="TAG217" s="167"/>
      <c r="TAH217" s="167"/>
      <c r="TAI217" s="167"/>
      <c r="TAJ217" s="167"/>
      <c r="TAK217" s="167"/>
      <c r="TAL217" s="167"/>
      <c r="TAM217" s="167"/>
      <c r="TAN217" s="167"/>
      <c r="TAO217" s="167"/>
      <c r="TAP217" s="167"/>
      <c r="TAQ217" s="167"/>
      <c r="TAR217" s="167"/>
      <c r="TAS217" s="167"/>
      <c r="TAT217" s="167"/>
      <c r="TAU217" s="167"/>
      <c r="TAV217" s="167"/>
      <c r="TAW217" s="167"/>
      <c r="TAX217" s="167"/>
      <c r="TAY217" s="167"/>
      <c r="TAZ217" s="167"/>
      <c r="TBA217" s="167"/>
      <c r="TBB217" s="167"/>
      <c r="TBC217" s="167"/>
      <c r="TBD217" s="167"/>
      <c r="TBE217" s="167"/>
      <c r="TBF217" s="167"/>
      <c r="TBG217" s="167"/>
      <c r="TBH217" s="167"/>
      <c r="TBI217" s="167"/>
      <c r="TBJ217" s="167"/>
      <c r="TBK217" s="167"/>
      <c r="TBL217" s="167"/>
      <c r="TBM217" s="167"/>
      <c r="TBN217" s="167"/>
      <c r="TBO217" s="167"/>
      <c r="TBP217" s="167"/>
      <c r="TBQ217" s="167"/>
      <c r="TBR217" s="167"/>
      <c r="TBS217" s="167"/>
      <c r="TBT217" s="167"/>
      <c r="TBU217" s="167"/>
      <c r="TBV217" s="167"/>
      <c r="TBW217" s="167"/>
      <c r="TBX217" s="167"/>
      <c r="TBY217" s="167"/>
      <c r="TBZ217" s="167"/>
      <c r="TCA217" s="167"/>
      <c r="TCB217" s="167"/>
      <c r="TCC217" s="167"/>
      <c r="TCD217" s="167"/>
      <c r="TCE217" s="167"/>
      <c r="TCF217" s="167"/>
      <c r="TCG217" s="167"/>
      <c r="TCH217" s="167"/>
      <c r="TCI217" s="167"/>
      <c r="TCJ217" s="167"/>
      <c r="TCK217" s="167"/>
      <c r="TCL217" s="167"/>
      <c r="TCM217" s="167"/>
      <c r="TCN217" s="167"/>
      <c r="TCO217" s="167"/>
      <c r="TCP217" s="167"/>
      <c r="TCQ217" s="167"/>
      <c r="TCR217" s="167"/>
      <c r="TCS217" s="167"/>
      <c r="TCT217" s="167"/>
      <c r="TCU217" s="167"/>
      <c r="TCV217" s="167"/>
      <c r="TCW217" s="167"/>
      <c r="TCX217" s="167"/>
      <c r="TCY217" s="167"/>
      <c r="TCZ217" s="167"/>
      <c r="TDA217" s="167"/>
      <c r="TDB217" s="167"/>
      <c r="TDC217" s="167"/>
      <c r="TDD217" s="167"/>
      <c r="TDE217" s="167"/>
      <c r="TDF217" s="167"/>
      <c r="TDG217" s="167"/>
      <c r="TDH217" s="167"/>
      <c r="TDI217" s="167"/>
      <c r="TDJ217" s="167"/>
      <c r="TDK217" s="167"/>
      <c r="TDL217" s="167"/>
      <c r="TDM217" s="167"/>
      <c r="TDN217" s="167"/>
      <c r="TDO217" s="167"/>
      <c r="TDP217" s="167"/>
      <c r="TDQ217" s="167"/>
      <c r="TDR217" s="167"/>
      <c r="TDS217" s="167"/>
      <c r="TDT217" s="167"/>
      <c r="TDU217" s="167"/>
      <c r="TDV217" s="167"/>
      <c r="TDW217" s="167"/>
      <c r="TDX217" s="167"/>
      <c r="TDY217" s="167"/>
      <c r="TDZ217" s="167"/>
      <c r="TEA217" s="167"/>
      <c r="TEB217" s="167"/>
      <c r="TEC217" s="167"/>
      <c r="TED217" s="167"/>
      <c r="TEE217" s="167"/>
      <c r="TEF217" s="167"/>
      <c r="TEG217" s="167"/>
      <c r="TEH217" s="167"/>
      <c r="TEI217" s="167"/>
      <c r="TEJ217" s="167"/>
      <c r="TEK217" s="167"/>
      <c r="TEL217" s="167"/>
      <c r="TEM217" s="167"/>
      <c r="TEN217" s="167"/>
      <c r="TEO217" s="167"/>
      <c r="TEP217" s="167"/>
      <c r="TEQ217" s="167"/>
      <c r="TER217" s="167"/>
      <c r="TES217" s="167"/>
      <c r="TET217" s="167"/>
      <c r="TEU217" s="167"/>
      <c r="TEV217" s="167"/>
      <c r="TEW217" s="167"/>
      <c r="TEX217" s="167"/>
      <c r="TEY217" s="167"/>
      <c r="TEZ217" s="167"/>
      <c r="TFA217" s="167"/>
      <c r="TFB217" s="167"/>
      <c r="TFC217" s="167"/>
      <c r="TFD217" s="167"/>
      <c r="TFE217" s="167"/>
      <c r="TFF217" s="167"/>
      <c r="TFG217" s="167"/>
      <c r="TFH217" s="167"/>
      <c r="TFI217" s="167"/>
      <c r="TFJ217" s="167"/>
      <c r="TFK217" s="167"/>
      <c r="TFL217" s="167"/>
      <c r="TFM217" s="167"/>
      <c r="TFN217" s="167"/>
      <c r="TFO217" s="167"/>
      <c r="TFP217" s="167"/>
      <c r="TFQ217" s="167"/>
      <c r="TFR217" s="167"/>
      <c r="TFS217" s="167"/>
      <c r="TFT217" s="167"/>
      <c r="TFU217" s="167"/>
      <c r="TFV217" s="167"/>
      <c r="TFW217" s="167"/>
      <c r="TFX217" s="167"/>
      <c r="TFY217" s="167"/>
      <c r="TFZ217" s="167"/>
      <c r="TGA217" s="167"/>
      <c r="TGB217" s="167"/>
      <c r="TGC217" s="167"/>
      <c r="TGD217" s="167"/>
      <c r="TGE217" s="167"/>
      <c r="TGF217" s="167"/>
      <c r="TGG217" s="167"/>
      <c r="TGH217" s="167"/>
      <c r="TGI217" s="167"/>
      <c r="TGJ217" s="167"/>
      <c r="TGK217" s="167"/>
      <c r="TGL217" s="167"/>
      <c r="TGM217" s="167"/>
      <c r="TGN217" s="167"/>
      <c r="TGO217" s="167"/>
      <c r="TGP217" s="167"/>
      <c r="TGQ217" s="167"/>
      <c r="TGR217" s="167"/>
      <c r="TGS217" s="167"/>
      <c r="TGT217" s="167"/>
      <c r="TGU217" s="167"/>
      <c r="TGV217" s="167"/>
      <c r="TGW217" s="167"/>
      <c r="TGX217" s="167"/>
      <c r="TGY217" s="167"/>
      <c r="TGZ217" s="167"/>
      <c r="THA217" s="167"/>
      <c r="THB217" s="167"/>
      <c r="THC217" s="167"/>
      <c r="THD217" s="167"/>
      <c r="THE217" s="167"/>
      <c r="THF217" s="167"/>
      <c r="THG217" s="167"/>
      <c r="THH217" s="167"/>
      <c r="THI217" s="167"/>
      <c r="THJ217" s="167"/>
      <c r="THK217" s="167"/>
      <c r="THL217" s="167"/>
      <c r="THM217" s="167"/>
      <c r="THN217" s="167"/>
      <c r="THO217" s="167"/>
      <c r="THP217" s="167"/>
      <c r="THQ217" s="167"/>
      <c r="THR217" s="167"/>
      <c r="THS217" s="167"/>
      <c r="THT217" s="167"/>
      <c r="THU217" s="167"/>
      <c r="THV217" s="167"/>
      <c r="THW217" s="167"/>
      <c r="THX217" s="167"/>
      <c r="THY217" s="167"/>
      <c r="THZ217" s="167"/>
      <c r="TIA217" s="167"/>
      <c r="TIB217" s="167"/>
      <c r="TIC217" s="167"/>
      <c r="TID217" s="167"/>
      <c r="TIE217" s="167"/>
      <c r="TIF217" s="167"/>
      <c r="TIG217" s="167"/>
      <c r="TIH217" s="167"/>
      <c r="TII217" s="167"/>
      <c r="TIJ217" s="167"/>
      <c r="TIK217" s="167"/>
      <c r="TIL217" s="167"/>
      <c r="TIM217" s="167"/>
      <c r="TIN217" s="167"/>
      <c r="TIO217" s="167"/>
      <c r="TIP217" s="167"/>
      <c r="TIQ217" s="167"/>
      <c r="TIR217" s="167"/>
      <c r="TIS217" s="167"/>
      <c r="TIT217" s="167"/>
      <c r="TIU217" s="167"/>
      <c r="TIV217" s="167"/>
      <c r="TIW217" s="167"/>
      <c r="TIX217" s="167"/>
      <c r="TIY217" s="167"/>
      <c r="TIZ217" s="167"/>
      <c r="TJA217" s="167"/>
      <c r="TJB217" s="167"/>
      <c r="TJC217" s="167"/>
      <c r="TJD217" s="167"/>
      <c r="TJE217" s="167"/>
      <c r="TJF217" s="167"/>
      <c r="TJG217" s="167"/>
      <c r="TJH217" s="167"/>
      <c r="TJI217" s="167"/>
      <c r="TJJ217" s="167"/>
      <c r="TJK217" s="167"/>
      <c r="TJL217" s="167"/>
      <c r="TJM217" s="167"/>
      <c r="TJN217" s="167"/>
      <c r="TJO217" s="167"/>
      <c r="TJP217" s="167"/>
      <c r="TJQ217" s="167"/>
      <c r="TJR217" s="167"/>
      <c r="TJS217" s="167"/>
      <c r="TJT217" s="167"/>
      <c r="TJU217" s="167"/>
      <c r="TJV217" s="167"/>
      <c r="TJW217" s="167"/>
      <c r="TJX217" s="167"/>
      <c r="TJY217" s="167"/>
      <c r="TJZ217" s="167"/>
      <c r="TKA217" s="167"/>
      <c r="TKB217" s="167"/>
      <c r="TKC217" s="167"/>
      <c r="TKD217" s="167"/>
      <c r="TKE217" s="167"/>
      <c r="TKF217" s="167"/>
      <c r="TKG217" s="167"/>
      <c r="TKH217" s="167"/>
      <c r="TKI217" s="167"/>
      <c r="TKJ217" s="167"/>
      <c r="TKK217" s="167"/>
      <c r="TKL217" s="167"/>
      <c r="TKM217" s="167"/>
      <c r="TKN217" s="167"/>
      <c r="TKO217" s="167"/>
      <c r="TKP217" s="167"/>
      <c r="TKQ217" s="167"/>
      <c r="TKR217" s="167"/>
      <c r="TKS217" s="167"/>
      <c r="TKT217" s="167"/>
      <c r="TKU217" s="167"/>
      <c r="TKV217" s="167"/>
      <c r="TKW217" s="167"/>
      <c r="TKX217" s="167"/>
      <c r="TKY217" s="167"/>
      <c r="TKZ217" s="167"/>
      <c r="TLA217" s="167"/>
      <c r="TLB217" s="167"/>
      <c r="TLC217" s="167"/>
      <c r="TLD217" s="167"/>
      <c r="TLE217" s="167"/>
      <c r="TLF217" s="167"/>
      <c r="TLG217" s="167"/>
      <c r="TLH217" s="167"/>
      <c r="TLI217" s="167"/>
      <c r="TLJ217" s="167"/>
      <c r="TLK217" s="167"/>
      <c r="TLL217" s="167"/>
      <c r="TLM217" s="167"/>
      <c r="TLN217" s="167"/>
      <c r="TLO217" s="167"/>
      <c r="TLP217" s="167"/>
      <c r="TLQ217" s="167"/>
      <c r="TLR217" s="167"/>
      <c r="TLS217" s="167"/>
      <c r="TLT217" s="167"/>
      <c r="TLU217" s="167"/>
      <c r="TLV217" s="167"/>
      <c r="TLW217" s="167"/>
      <c r="TLX217" s="167"/>
      <c r="TLY217" s="167"/>
      <c r="TLZ217" s="167"/>
      <c r="TMA217" s="167"/>
      <c r="TMB217" s="167"/>
      <c r="TMC217" s="167"/>
      <c r="TMD217" s="167"/>
      <c r="TME217" s="167"/>
      <c r="TMF217" s="167"/>
      <c r="TMG217" s="167"/>
      <c r="TMH217" s="167"/>
      <c r="TMI217" s="167"/>
      <c r="TMJ217" s="167"/>
      <c r="TMK217" s="167"/>
      <c r="TML217" s="167"/>
      <c r="TMM217" s="167"/>
      <c r="TMN217" s="167"/>
      <c r="TMO217" s="167"/>
      <c r="TMP217" s="167"/>
      <c r="TMQ217" s="167"/>
      <c r="TMR217" s="167"/>
      <c r="TMS217" s="167"/>
      <c r="TMT217" s="167"/>
      <c r="TMU217" s="167"/>
      <c r="TMV217" s="167"/>
      <c r="TMW217" s="167"/>
      <c r="TMX217" s="167"/>
      <c r="TMY217" s="167"/>
      <c r="TMZ217" s="167"/>
      <c r="TNA217" s="167"/>
      <c r="TNB217" s="167"/>
      <c r="TNC217" s="167"/>
      <c r="TND217" s="167"/>
      <c r="TNE217" s="167"/>
      <c r="TNF217" s="167"/>
      <c r="TNG217" s="167"/>
      <c r="TNH217" s="167"/>
      <c r="TNI217" s="167"/>
      <c r="TNJ217" s="167"/>
      <c r="TNK217" s="167"/>
      <c r="TNL217" s="167"/>
      <c r="TNM217" s="167"/>
      <c r="TNN217" s="167"/>
      <c r="TNO217" s="167"/>
      <c r="TNP217" s="167"/>
      <c r="TNQ217" s="167"/>
      <c r="TNR217" s="167"/>
      <c r="TNS217" s="167"/>
      <c r="TNT217" s="167"/>
      <c r="TNU217" s="167"/>
      <c r="TNV217" s="167"/>
      <c r="TNW217" s="167"/>
      <c r="TNX217" s="167"/>
      <c r="TNY217" s="167"/>
      <c r="TNZ217" s="167"/>
      <c r="TOA217" s="167"/>
      <c r="TOB217" s="167"/>
      <c r="TOC217" s="167"/>
      <c r="TOD217" s="167"/>
      <c r="TOE217" s="167"/>
      <c r="TOF217" s="167"/>
      <c r="TOG217" s="167"/>
      <c r="TOH217" s="167"/>
      <c r="TOI217" s="167"/>
      <c r="TOJ217" s="167"/>
      <c r="TOK217" s="167"/>
      <c r="TOL217" s="167"/>
      <c r="TOM217" s="167"/>
      <c r="TON217" s="167"/>
      <c r="TOO217" s="167"/>
      <c r="TOP217" s="167"/>
      <c r="TOQ217" s="167"/>
      <c r="TOR217" s="167"/>
      <c r="TOS217" s="167"/>
      <c r="TOT217" s="167"/>
      <c r="TOU217" s="167"/>
      <c r="TOV217" s="167"/>
      <c r="TOW217" s="167"/>
      <c r="TOX217" s="167"/>
      <c r="TOY217" s="167"/>
      <c r="TOZ217" s="167"/>
      <c r="TPA217" s="167"/>
      <c r="TPB217" s="167"/>
      <c r="TPC217" s="167"/>
      <c r="TPD217" s="167"/>
      <c r="TPE217" s="167"/>
      <c r="TPF217" s="167"/>
      <c r="TPG217" s="167"/>
      <c r="TPH217" s="167"/>
      <c r="TPI217" s="167"/>
      <c r="TPJ217" s="167"/>
      <c r="TPK217" s="167"/>
      <c r="TPL217" s="167"/>
      <c r="TPM217" s="167"/>
      <c r="TPN217" s="167"/>
      <c r="TPO217" s="167"/>
      <c r="TPP217" s="167"/>
      <c r="TPQ217" s="167"/>
      <c r="TPR217" s="167"/>
      <c r="TPS217" s="167"/>
      <c r="TPT217" s="167"/>
      <c r="TPU217" s="167"/>
      <c r="TPV217" s="167"/>
      <c r="TPW217" s="167"/>
      <c r="TPX217" s="167"/>
      <c r="TPY217" s="167"/>
      <c r="TPZ217" s="167"/>
      <c r="TQA217" s="167"/>
      <c r="TQB217" s="167"/>
      <c r="TQC217" s="167"/>
      <c r="TQD217" s="167"/>
      <c r="TQE217" s="167"/>
      <c r="TQF217" s="167"/>
      <c r="TQG217" s="167"/>
      <c r="TQH217" s="167"/>
      <c r="TQI217" s="167"/>
      <c r="TQJ217" s="167"/>
      <c r="TQK217" s="167"/>
      <c r="TQL217" s="167"/>
      <c r="TQM217" s="167"/>
      <c r="TQN217" s="167"/>
      <c r="TQO217" s="167"/>
      <c r="TQP217" s="167"/>
      <c r="TQQ217" s="167"/>
      <c r="TQR217" s="167"/>
      <c r="TQS217" s="167"/>
      <c r="TQT217" s="167"/>
      <c r="TQU217" s="167"/>
      <c r="TQV217" s="167"/>
      <c r="TQW217" s="167"/>
      <c r="TQX217" s="167"/>
      <c r="TQY217" s="167"/>
      <c r="TQZ217" s="167"/>
      <c r="TRA217" s="167"/>
      <c r="TRB217" s="167"/>
      <c r="TRC217" s="167"/>
      <c r="TRD217" s="167"/>
      <c r="TRE217" s="167"/>
      <c r="TRF217" s="167"/>
      <c r="TRG217" s="167"/>
      <c r="TRH217" s="167"/>
      <c r="TRI217" s="167"/>
      <c r="TRJ217" s="167"/>
      <c r="TRK217" s="167"/>
      <c r="TRL217" s="167"/>
      <c r="TRM217" s="167"/>
      <c r="TRN217" s="167"/>
      <c r="TRO217" s="167"/>
      <c r="TRP217" s="167"/>
      <c r="TRQ217" s="167"/>
      <c r="TRR217" s="167"/>
      <c r="TRS217" s="167"/>
      <c r="TRT217" s="167"/>
      <c r="TRU217" s="167"/>
      <c r="TRV217" s="167"/>
      <c r="TRW217" s="167"/>
      <c r="TRX217" s="167"/>
      <c r="TRY217" s="167"/>
      <c r="TRZ217" s="167"/>
      <c r="TSA217" s="167"/>
      <c r="TSB217" s="167"/>
      <c r="TSC217" s="167"/>
      <c r="TSD217" s="167"/>
      <c r="TSE217" s="167"/>
      <c r="TSF217" s="167"/>
      <c r="TSG217" s="167"/>
      <c r="TSH217" s="167"/>
      <c r="TSI217" s="167"/>
      <c r="TSJ217" s="167"/>
      <c r="TSK217" s="167"/>
      <c r="TSL217" s="167"/>
      <c r="TSM217" s="167"/>
      <c r="TSN217" s="167"/>
      <c r="TSO217" s="167"/>
      <c r="TSP217" s="167"/>
      <c r="TSQ217" s="167"/>
      <c r="TSR217" s="167"/>
      <c r="TSS217" s="167"/>
      <c r="TST217" s="167"/>
      <c r="TSU217" s="167"/>
      <c r="TSV217" s="167"/>
      <c r="TSW217" s="167"/>
      <c r="TSX217" s="167"/>
      <c r="TSY217" s="167"/>
      <c r="TSZ217" s="167"/>
      <c r="TTA217" s="167"/>
      <c r="TTB217" s="167"/>
      <c r="TTC217" s="167"/>
      <c r="TTD217" s="167"/>
      <c r="TTE217" s="167"/>
      <c r="TTF217" s="167"/>
      <c r="TTG217" s="167"/>
      <c r="TTH217" s="167"/>
      <c r="TTI217" s="167"/>
      <c r="TTJ217" s="167"/>
      <c r="TTK217" s="167"/>
      <c r="TTL217" s="167"/>
      <c r="TTM217" s="167"/>
      <c r="TTN217" s="167"/>
      <c r="TTO217" s="167"/>
      <c r="TTP217" s="167"/>
      <c r="TTQ217" s="167"/>
      <c r="TTR217" s="167"/>
      <c r="TTS217" s="167"/>
      <c r="TTT217" s="167"/>
      <c r="TTU217" s="167"/>
      <c r="TTV217" s="167"/>
      <c r="TTW217" s="167"/>
      <c r="TTX217" s="167"/>
      <c r="TTY217" s="167"/>
      <c r="TTZ217" s="167"/>
      <c r="TUA217" s="167"/>
      <c r="TUB217" s="167"/>
      <c r="TUC217" s="167"/>
      <c r="TUD217" s="167"/>
      <c r="TUE217" s="167"/>
      <c r="TUF217" s="167"/>
      <c r="TUG217" s="167"/>
      <c r="TUH217" s="167"/>
      <c r="TUI217" s="167"/>
      <c r="TUJ217" s="167"/>
      <c r="TUK217" s="167"/>
      <c r="TUL217" s="167"/>
      <c r="TUM217" s="167"/>
      <c r="TUN217" s="167"/>
      <c r="TUO217" s="167"/>
      <c r="TUP217" s="167"/>
      <c r="TUQ217" s="167"/>
      <c r="TUR217" s="167"/>
      <c r="TUS217" s="167"/>
      <c r="TUT217" s="167"/>
      <c r="TUU217" s="167"/>
      <c r="TUV217" s="167"/>
      <c r="TUW217" s="167"/>
      <c r="TUX217" s="167"/>
      <c r="TUY217" s="167"/>
      <c r="TUZ217" s="167"/>
      <c r="TVA217" s="167"/>
      <c r="TVB217" s="167"/>
      <c r="TVC217" s="167"/>
      <c r="TVD217" s="167"/>
      <c r="TVE217" s="167"/>
      <c r="TVF217" s="167"/>
      <c r="TVG217" s="167"/>
      <c r="TVH217" s="167"/>
      <c r="TVI217" s="167"/>
      <c r="TVJ217" s="167"/>
      <c r="TVK217" s="167"/>
      <c r="TVL217" s="167"/>
      <c r="TVM217" s="167"/>
      <c r="TVN217" s="167"/>
      <c r="TVO217" s="167"/>
      <c r="TVP217" s="167"/>
      <c r="TVQ217" s="167"/>
      <c r="TVR217" s="167"/>
      <c r="TVS217" s="167"/>
      <c r="TVT217" s="167"/>
      <c r="TVU217" s="167"/>
      <c r="TVV217" s="167"/>
      <c r="TVW217" s="167"/>
      <c r="TVX217" s="167"/>
      <c r="TVY217" s="167"/>
      <c r="TVZ217" s="167"/>
      <c r="TWA217" s="167"/>
      <c r="TWB217" s="167"/>
      <c r="TWC217" s="167"/>
      <c r="TWD217" s="167"/>
      <c r="TWE217" s="167"/>
      <c r="TWF217" s="167"/>
      <c r="TWG217" s="167"/>
      <c r="TWH217" s="167"/>
      <c r="TWI217" s="167"/>
      <c r="TWJ217" s="167"/>
      <c r="TWK217" s="167"/>
      <c r="TWL217" s="167"/>
      <c r="TWM217" s="167"/>
      <c r="TWN217" s="167"/>
      <c r="TWO217" s="167"/>
      <c r="TWP217" s="167"/>
      <c r="TWQ217" s="167"/>
      <c r="TWR217" s="167"/>
      <c r="TWS217" s="167"/>
      <c r="TWT217" s="167"/>
      <c r="TWU217" s="167"/>
      <c r="TWV217" s="167"/>
      <c r="TWW217" s="167"/>
      <c r="TWX217" s="167"/>
      <c r="TWY217" s="167"/>
      <c r="TWZ217" s="167"/>
      <c r="TXA217" s="167"/>
      <c r="TXB217" s="167"/>
      <c r="TXC217" s="167"/>
      <c r="TXD217" s="167"/>
      <c r="TXE217" s="167"/>
      <c r="TXF217" s="167"/>
      <c r="TXG217" s="167"/>
      <c r="TXH217" s="167"/>
      <c r="TXI217" s="167"/>
      <c r="TXJ217" s="167"/>
      <c r="TXK217" s="167"/>
      <c r="TXL217" s="167"/>
      <c r="TXM217" s="167"/>
      <c r="TXN217" s="167"/>
      <c r="TXO217" s="167"/>
      <c r="TXP217" s="167"/>
      <c r="TXQ217" s="167"/>
      <c r="TXR217" s="167"/>
      <c r="TXS217" s="167"/>
      <c r="TXT217" s="167"/>
      <c r="TXU217" s="167"/>
      <c r="TXV217" s="167"/>
      <c r="TXW217" s="167"/>
      <c r="TXX217" s="167"/>
      <c r="TXY217" s="167"/>
      <c r="TXZ217" s="167"/>
      <c r="TYA217" s="167"/>
      <c r="TYB217" s="167"/>
      <c r="TYC217" s="167"/>
      <c r="TYD217" s="167"/>
      <c r="TYE217" s="167"/>
      <c r="TYF217" s="167"/>
      <c r="TYG217" s="167"/>
      <c r="TYH217" s="167"/>
      <c r="TYI217" s="167"/>
      <c r="TYJ217" s="167"/>
      <c r="TYK217" s="167"/>
      <c r="TYL217" s="167"/>
      <c r="TYM217" s="167"/>
      <c r="TYN217" s="167"/>
      <c r="TYO217" s="167"/>
      <c r="TYP217" s="167"/>
      <c r="TYQ217" s="167"/>
      <c r="TYR217" s="167"/>
      <c r="TYS217" s="167"/>
      <c r="TYT217" s="167"/>
      <c r="TYU217" s="167"/>
      <c r="TYV217" s="167"/>
      <c r="TYW217" s="167"/>
      <c r="TYX217" s="167"/>
      <c r="TYY217" s="167"/>
      <c r="TYZ217" s="167"/>
      <c r="TZA217" s="167"/>
      <c r="TZB217" s="167"/>
      <c r="TZC217" s="167"/>
      <c r="TZD217" s="167"/>
      <c r="TZE217" s="167"/>
      <c r="TZF217" s="167"/>
      <c r="TZG217" s="167"/>
      <c r="TZH217" s="167"/>
      <c r="TZI217" s="167"/>
      <c r="TZJ217" s="167"/>
      <c r="TZK217" s="167"/>
      <c r="TZL217" s="167"/>
      <c r="TZM217" s="167"/>
      <c r="TZN217" s="167"/>
      <c r="TZO217" s="167"/>
      <c r="TZP217" s="167"/>
      <c r="TZQ217" s="167"/>
      <c r="TZR217" s="167"/>
      <c r="TZS217" s="167"/>
      <c r="TZT217" s="167"/>
      <c r="TZU217" s="167"/>
      <c r="TZV217" s="167"/>
      <c r="TZW217" s="167"/>
      <c r="TZX217" s="167"/>
      <c r="TZY217" s="167"/>
      <c r="TZZ217" s="167"/>
      <c r="UAA217" s="167"/>
      <c r="UAB217" s="167"/>
      <c r="UAC217" s="167"/>
      <c r="UAD217" s="167"/>
      <c r="UAE217" s="167"/>
      <c r="UAF217" s="167"/>
      <c r="UAG217" s="167"/>
      <c r="UAH217" s="167"/>
      <c r="UAI217" s="167"/>
      <c r="UAJ217" s="167"/>
      <c r="UAK217" s="167"/>
      <c r="UAL217" s="167"/>
      <c r="UAM217" s="167"/>
      <c r="UAN217" s="167"/>
      <c r="UAO217" s="167"/>
      <c r="UAP217" s="167"/>
      <c r="UAQ217" s="167"/>
      <c r="UAR217" s="167"/>
      <c r="UAS217" s="167"/>
      <c r="UAT217" s="167"/>
      <c r="UAU217" s="167"/>
      <c r="UAV217" s="167"/>
      <c r="UAW217" s="167"/>
      <c r="UAX217" s="167"/>
      <c r="UAY217" s="167"/>
      <c r="UAZ217" s="167"/>
      <c r="UBA217" s="167"/>
      <c r="UBB217" s="167"/>
      <c r="UBC217" s="167"/>
      <c r="UBD217" s="167"/>
      <c r="UBE217" s="167"/>
      <c r="UBF217" s="167"/>
      <c r="UBG217" s="167"/>
      <c r="UBH217" s="167"/>
      <c r="UBI217" s="167"/>
      <c r="UBJ217" s="167"/>
      <c r="UBK217" s="167"/>
      <c r="UBL217" s="167"/>
      <c r="UBM217" s="167"/>
      <c r="UBN217" s="167"/>
      <c r="UBO217" s="167"/>
      <c r="UBP217" s="167"/>
      <c r="UBQ217" s="167"/>
      <c r="UBR217" s="167"/>
      <c r="UBS217" s="167"/>
      <c r="UBT217" s="167"/>
      <c r="UBU217" s="167"/>
      <c r="UBV217" s="167"/>
      <c r="UBW217" s="167"/>
      <c r="UBX217" s="167"/>
      <c r="UBY217" s="167"/>
      <c r="UBZ217" s="167"/>
      <c r="UCA217" s="167"/>
      <c r="UCB217" s="167"/>
      <c r="UCC217" s="167"/>
      <c r="UCD217" s="167"/>
      <c r="UCE217" s="167"/>
      <c r="UCF217" s="167"/>
      <c r="UCG217" s="167"/>
      <c r="UCH217" s="167"/>
      <c r="UCI217" s="167"/>
      <c r="UCJ217" s="167"/>
      <c r="UCK217" s="167"/>
      <c r="UCL217" s="167"/>
      <c r="UCM217" s="167"/>
      <c r="UCN217" s="167"/>
      <c r="UCO217" s="167"/>
      <c r="UCP217" s="167"/>
      <c r="UCQ217" s="167"/>
      <c r="UCR217" s="167"/>
      <c r="UCS217" s="167"/>
      <c r="UCT217" s="167"/>
      <c r="UCU217" s="167"/>
      <c r="UCV217" s="167"/>
      <c r="UCW217" s="167"/>
      <c r="UCX217" s="167"/>
      <c r="UCY217" s="167"/>
      <c r="UCZ217" s="167"/>
      <c r="UDA217" s="167"/>
      <c r="UDB217" s="167"/>
      <c r="UDC217" s="167"/>
      <c r="UDD217" s="167"/>
      <c r="UDE217" s="167"/>
      <c r="UDF217" s="167"/>
      <c r="UDG217" s="167"/>
      <c r="UDH217" s="167"/>
      <c r="UDI217" s="167"/>
      <c r="UDJ217" s="167"/>
      <c r="UDK217" s="167"/>
      <c r="UDL217" s="167"/>
      <c r="UDM217" s="167"/>
      <c r="UDN217" s="167"/>
      <c r="UDO217" s="167"/>
      <c r="UDP217" s="167"/>
      <c r="UDQ217" s="167"/>
      <c r="UDR217" s="167"/>
      <c r="UDS217" s="167"/>
      <c r="UDT217" s="167"/>
      <c r="UDU217" s="167"/>
      <c r="UDV217" s="167"/>
      <c r="UDW217" s="167"/>
      <c r="UDX217" s="167"/>
      <c r="UDY217" s="167"/>
      <c r="UDZ217" s="167"/>
      <c r="UEA217" s="167"/>
      <c r="UEB217" s="167"/>
      <c r="UEC217" s="167"/>
      <c r="UED217" s="167"/>
      <c r="UEE217" s="167"/>
      <c r="UEF217" s="167"/>
      <c r="UEG217" s="167"/>
      <c r="UEH217" s="167"/>
      <c r="UEI217" s="167"/>
      <c r="UEJ217" s="167"/>
      <c r="UEK217" s="167"/>
      <c r="UEL217" s="167"/>
      <c r="UEM217" s="167"/>
      <c r="UEN217" s="167"/>
      <c r="UEO217" s="167"/>
      <c r="UEP217" s="167"/>
      <c r="UEQ217" s="167"/>
      <c r="UER217" s="167"/>
      <c r="UES217" s="167"/>
      <c r="UET217" s="167"/>
      <c r="UEU217" s="167"/>
      <c r="UEV217" s="167"/>
      <c r="UEW217" s="167"/>
      <c r="UEX217" s="167"/>
      <c r="UEY217" s="167"/>
      <c r="UEZ217" s="167"/>
      <c r="UFA217" s="167"/>
      <c r="UFB217" s="167"/>
      <c r="UFC217" s="167"/>
      <c r="UFD217" s="167"/>
      <c r="UFE217" s="167"/>
      <c r="UFF217" s="167"/>
      <c r="UFG217" s="167"/>
      <c r="UFH217" s="167"/>
      <c r="UFI217" s="167"/>
      <c r="UFJ217" s="167"/>
      <c r="UFK217" s="167"/>
      <c r="UFL217" s="167"/>
      <c r="UFM217" s="167"/>
      <c r="UFN217" s="167"/>
      <c r="UFO217" s="167"/>
      <c r="UFP217" s="167"/>
      <c r="UFQ217" s="167"/>
      <c r="UFR217" s="167"/>
      <c r="UFS217" s="167"/>
      <c r="UFT217" s="167"/>
      <c r="UFU217" s="167"/>
      <c r="UFV217" s="167"/>
      <c r="UFW217" s="167"/>
      <c r="UFX217" s="167"/>
      <c r="UFY217" s="167"/>
      <c r="UFZ217" s="167"/>
      <c r="UGA217" s="167"/>
      <c r="UGB217" s="167"/>
      <c r="UGC217" s="167"/>
      <c r="UGD217" s="167"/>
      <c r="UGE217" s="167"/>
      <c r="UGF217" s="167"/>
      <c r="UGG217" s="167"/>
      <c r="UGH217" s="167"/>
      <c r="UGI217" s="167"/>
      <c r="UGJ217" s="167"/>
      <c r="UGK217" s="167"/>
      <c r="UGL217" s="167"/>
      <c r="UGM217" s="167"/>
      <c r="UGN217" s="167"/>
      <c r="UGO217" s="167"/>
      <c r="UGP217" s="167"/>
      <c r="UGQ217" s="167"/>
      <c r="UGR217" s="167"/>
      <c r="UGS217" s="167"/>
      <c r="UGT217" s="167"/>
      <c r="UGU217" s="167"/>
      <c r="UGV217" s="167"/>
      <c r="UGW217" s="167"/>
      <c r="UGX217" s="167"/>
      <c r="UGY217" s="167"/>
      <c r="UGZ217" s="167"/>
      <c r="UHA217" s="167"/>
      <c r="UHB217" s="167"/>
      <c r="UHC217" s="167"/>
      <c r="UHD217" s="167"/>
      <c r="UHE217" s="167"/>
      <c r="UHF217" s="167"/>
      <c r="UHG217" s="167"/>
      <c r="UHH217" s="167"/>
      <c r="UHI217" s="167"/>
      <c r="UHJ217" s="167"/>
      <c r="UHK217" s="167"/>
      <c r="UHL217" s="167"/>
      <c r="UHM217" s="167"/>
      <c r="UHN217" s="167"/>
      <c r="UHO217" s="167"/>
      <c r="UHP217" s="167"/>
      <c r="UHQ217" s="167"/>
      <c r="UHR217" s="167"/>
      <c r="UHS217" s="167"/>
      <c r="UHT217" s="167"/>
      <c r="UHU217" s="167"/>
      <c r="UHV217" s="167"/>
      <c r="UHW217" s="167"/>
      <c r="UHX217" s="167"/>
      <c r="UHY217" s="167"/>
      <c r="UHZ217" s="167"/>
      <c r="UIA217" s="167"/>
      <c r="UIB217" s="167"/>
      <c r="UIC217" s="167"/>
      <c r="UID217" s="167"/>
      <c r="UIE217" s="167"/>
      <c r="UIF217" s="167"/>
      <c r="UIG217" s="167"/>
      <c r="UIH217" s="167"/>
      <c r="UII217" s="167"/>
      <c r="UIJ217" s="167"/>
      <c r="UIK217" s="167"/>
      <c r="UIL217" s="167"/>
      <c r="UIM217" s="167"/>
      <c r="UIN217" s="167"/>
      <c r="UIO217" s="167"/>
      <c r="UIP217" s="167"/>
      <c r="UIQ217" s="167"/>
      <c r="UIR217" s="167"/>
      <c r="UIS217" s="167"/>
      <c r="UIT217" s="167"/>
      <c r="UIU217" s="167"/>
      <c r="UIV217" s="167"/>
      <c r="UIW217" s="167"/>
      <c r="UIX217" s="167"/>
      <c r="UIY217" s="167"/>
      <c r="UIZ217" s="167"/>
      <c r="UJA217" s="167"/>
      <c r="UJB217" s="167"/>
      <c r="UJC217" s="167"/>
      <c r="UJD217" s="167"/>
      <c r="UJE217" s="167"/>
      <c r="UJF217" s="167"/>
      <c r="UJG217" s="167"/>
      <c r="UJH217" s="167"/>
      <c r="UJI217" s="167"/>
      <c r="UJJ217" s="167"/>
      <c r="UJK217" s="167"/>
      <c r="UJL217" s="167"/>
      <c r="UJM217" s="167"/>
      <c r="UJN217" s="167"/>
      <c r="UJO217" s="167"/>
      <c r="UJP217" s="167"/>
      <c r="UJQ217" s="167"/>
      <c r="UJR217" s="167"/>
      <c r="UJS217" s="167"/>
      <c r="UJT217" s="167"/>
      <c r="UJU217" s="167"/>
      <c r="UJV217" s="167"/>
      <c r="UJW217" s="167"/>
      <c r="UJX217" s="167"/>
      <c r="UJY217" s="167"/>
      <c r="UJZ217" s="167"/>
      <c r="UKA217" s="167"/>
      <c r="UKB217" s="167"/>
      <c r="UKC217" s="167"/>
      <c r="UKD217" s="167"/>
      <c r="UKE217" s="167"/>
      <c r="UKF217" s="167"/>
      <c r="UKG217" s="167"/>
      <c r="UKH217" s="167"/>
      <c r="UKI217" s="167"/>
      <c r="UKJ217" s="167"/>
      <c r="UKK217" s="167"/>
      <c r="UKL217" s="167"/>
      <c r="UKM217" s="167"/>
      <c r="UKN217" s="167"/>
      <c r="UKO217" s="167"/>
      <c r="UKP217" s="167"/>
      <c r="UKQ217" s="167"/>
      <c r="UKR217" s="167"/>
      <c r="UKS217" s="167"/>
      <c r="UKT217" s="167"/>
      <c r="UKU217" s="167"/>
      <c r="UKV217" s="167"/>
      <c r="UKW217" s="167"/>
      <c r="UKX217" s="167"/>
      <c r="UKY217" s="167"/>
      <c r="UKZ217" s="167"/>
      <c r="ULA217" s="167"/>
      <c r="ULB217" s="167"/>
      <c r="ULC217" s="167"/>
      <c r="ULD217" s="167"/>
      <c r="ULE217" s="167"/>
      <c r="ULF217" s="167"/>
      <c r="ULG217" s="167"/>
      <c r="ULH217" s="167"/>
      <c r="ULI217" s="167"/>
      <c r="ULJ217" s="167"/>
      <c r="ULK217" s="167"/>
      <c r="ULL217" s="167"/>
      <c r="ULM217" s="167"/>
      <c r="ULN217" s="167"/>
      <c r="ULO217" s="167"/>
      <c r="ULP217" s="167"/>
      <c r="ULQ217" s="167"/>
      <c r="ULR217" s="167"/>
      <c r="ULS217" s="167"/>
      <c r="ULT217" s="167"/>
      <c r="ULU217" s="167"/>
      <c r="ULV217" s="167"/>
      <c r="ULW217" s="167"/>
      <c r="ULX217" s="167"/>
      <c r="ULY217" s="167"/>
      <c r="ULZ217" s="167"/>
      <c r="UMA217" s="167"/>
      <c r="UMB217" s="167"/>
      <c r="UMC217" s="167"/>
      <c r="UMD217" s="167"/>
      <c r="UME217" s="167"/>
      <c r="UMF217" s="167"/>
      <c r="UMG217" s="167"/>
      <c r="UMH217" s="167"/>
      <c r="UMI217" s="167"/>
      <c r="UMJ217" s="167"/>
      <c r="UMK217" s="167"/>
      <c r="UML217" s="167"/>
      <c r="UMM217" s="167"/>
      <c r="UMN217" s="167"/>
      <c r="UMO217" s="167"/>
      <c r="UMP217" s="167"/>
      <c r="UMQ217" s="167"/>
      <c r="UMR217" s="167"/>
      <c r="UMS217" s="167"/>
      <c r="UMT217" s="167"/>
      <c r="UMU217" s="167"/>
      <c r="UMV217" s="167"/>
      <c r="UMW217" s="167"/>
      <c r="UMX217" s="167"/>
      <c r="UMY217" s="167"/>
      <c r="UMZ217" s="167"/>
      <c r="UNA217" s="167"/>
      <c r="UNB217" s="167"/>
      <c r="UNC217" s="167"/>
      <c r="UND217" s="167"/>
      <c r="UNE217" s="167"/>
      <c r="UNF217" s="167"/>
      <c r="UNG217" s="167"/>
      <c r="UNH217" s="167"/>
      <c r="UNI217" s="167"/>
      <c r="UNJ217" s="167"/>
      <c r="UNK217" s="167"/>
      <c r="UNL217" s="167"/>
      <c r="UNM217" s="167"/>
      <c r="UNN217" s="167"/>
      <c r="UNO217" s="167"/>
      <c r="UNP217" s="167"/>
      <c r="UNQ217" s="167"/>
      <c r="UNR217" s="167"/>
      <c r="UNS217" s="167"/>
      <c r="UNT217" s="167"/>
      <c r="UNU217" s="167"/>
      <c r="UNV217" s="167"/>
      <c r="UNW217" s="167"/>
      <c r="UNX217" s="167"/>
      <c r="UNY217" s="167"/>
      <c r="UNZ217" s="167"/>
      <c r="UOA217" s="167"/>
      <c r="UOB217" s="167"/>
      <c r="UOC217" s="167"/>
      <c r="UOD217" s="167"/>
      <c r="UOE217" s="167"/>
      <c r="UOF217" s="167"/>
      <c r="UOG217" s="167"/>
      <c r="UOH217" s="167"/>
      <c r="UOI217" s="167"/>
      <c r="UOJ217" s="167"/>
      <c r="UOK217" s="167"/>
      <c r="UOL217" s="167"/>
      <c r="UOM217" s="167"/>
      <c r="UON217" s="167"/>
      <c r="UOO217" s="167"/>
      <c r="UOP217" s="167"/>
      <c r="UOQ217" s="167"/>
      <c r="UOR217" s="167"/>
      <c r="UOS217" s="167"/>
      <c r="UOT217" s="167"/>
      <c r="UOU217" s="167"/>
      <c r="UOV217" s="167"/>
      <c r="UOW217" s="167"/>
      <c r="UOX217" s="167"/>
      <c r="UOY217" s="167"/>
      <c r="UOZ217" s="167"/>
      <c r="UPA217" s="167"/>
      <c r="UPB217" s="167"/>
      <c r="UPC217" s="167"/>
      <c r="UPD217" s="167"/>
      <c r="UPE217" s="167"/>
      <c r="UPF217" s="167"/>
      <c r="UPG217" s="167"/>
      <c r="UPH217" s="167"/>
      <c r="UPI217" s="167"/>
      <c r="UPJ217" s="167"/>
      <c r="UPK217" s="167"/>
      <c r="UPL217" s="167"/>
      <c r="UPM217" s="167"/>
      <c r="UPN217" s="167"/>
      <c r="UPO217" s="167"/>
      <c r="UPP217" s="167"/>
      <c r="UPQ217" s="167"/>
      <c r="UPR217" s="167"/>
      <c r="UPS217" s="167"/>
      <c r="UPT217" s="167"/>
      <c r="UPU217" s="167"/>
      <c r="UPV217" s="167"/>
      <c r="UPW217" s="167"/>
      <c r="UPX217" s="167"/>
      <c r="UPY217" s="167"/>
      <c r="UPZ217" s="167"/>
      <c r="UQA217" s="167"/>
      <c r="UQB217" s="167"/>
      <c r="UQC217" s="167"/>
      <c r="UQD217" s="167"/>
      <c r="UQE217" s="167"/>
      <c r="UQF217" s="167"/>
      <c r="UQG217" s="167"/>
      <c r="UQH217" s="167"/>
      <c r="UQI217" s="167"/>
      <c r="UQJ217" s="167"/>
      <c r="UQK217" s="167"/>
      <c r="UQL217" s="167"/>
      <c r="UQM217" s="167"/>
      <c r="UQN217" s="167"/>
      <c r="UQO217" s="167"/>
      <c r="UQP217" s="167"/>
      <c r="UQQ217" s="167"/>
      <c r="UQR217" s="167"/>
      <c r="UQS217" s="167"/>
      <c r="UQT217" s="167"/>
      <c r="UQU217" s="167"/>
      <c r="UQV217" s="167"/>
      <c r="UQW217" s="167"/>
      <c r="UQX217" s="167"/>
      <c r="UQY217" s="167"/>
      <c r="UQZ217" s="167"/>
      <c r="URA217" s="167"/>
      <c r="URB217" s="167"/>
      <c r="URC217" s="167"/>
      <c r="URD217" s="167"/>
      <c r="URE217" s="167"/>
      <c r="URF217" s="167"/>
      <c r="URG217" s="167"/>
      <c r="URH217" s="167"/>
      <c r="URI217" s="167"/>
      <c r="URJ217" s="167"/>
      <c r="URK217" s="167"/>
      <c r="URL217" s="167"/>
      <c r="URM217" s="167"/>
      <c r="URN217" s="167"/>
      <c r="URO217" s="167"/>
      <c r="URP217" s="167"/>
      <c r="URQ217" s="167"/>
      <c r="URR217" s="167"/>
      <c r="URS217" s="167"/>
      <c r="URT217" s="167"/>
      <c r="URU217" s="167"/>
      <c r="URV217" s="167"/>
      <c r="URW217" s="167"/>
      <c r="URX217" s="167"/>
      <c r="URY217" s="167"/>
      <c r="URZ217" s="167"/>
      <c r="USA217" s="167"/>
      <c r="USB217" s="167"/>
      <c r="USC217" s="167"/>
      <c r="USD217" s="167"/>
      <c r="USE217" s="167"/>
      <c r="USF217" s="167"/>
      <c r="USG217" s="167"/>
      <c r="USH217" s="167"/>
      <c r="USI217" s="167"/>
      <c r="USJ217" s="167"/>
      <c r="USK217" s="167"/>
      <c r="USL217" s="167"/>
      <c r="USM217" s="167"/>
      <c r="USN217" s="167"/>
      <c r="USO217" s="167"/>
      <c r="USP217" s="167"/>
      <c r="USQ217" s="167"/>
      <c r="USR217" s="167"/>
      <c r="USS217" s="167"/>
      <c r="UST217" s="167"/>
      <c r="USU217" s="167"/>
      <c r="USV217" s="167"/>
      <c r="USW217" s="167"/>
      <c r="USX217" s="167"/>
      <c r="USY217" s="167"/>
      <c r="USZ217" s="167"/>
      <c r="UTA217" s="167"/>
      <c r="UTB217" s="167"/>
      <c r="UTC217" s="167"/>
      <c r="UTD217" s="167"/>
      <c r="UTE217" s="167"/>
      <c r="UTF217" s="167"/>
      <c r="UTG217" s="167"/>
      <c r="UTH217" s="167"/>
      <c r="UTI217" s="167"/>
      <c r="UTJ217" s="167"/>
      <c r="UTK217" s="167"/>
      <c r="UTL217" s="167"/>
      <c r="UTM217" s="167"/>
      <c r="UTN217" s="167"/>
      <c r="UTO217" s="167"/>
      <c r="UTP217" s="167"/>
      <c r="UTQ217" s="167"/>
      <c r="UTR217" s="167"/>
      <c r="UTS217" s="167"/>
      <c r="UTT217" s="167"/>
      <c r="UTU217" s="167"/>
      <c r="UTV217" s="167"/>
      <c r="UTW217" s="167"/>
      <c r="UTX217" s="167"/>
      <c r="UTY217" s="167"/>
      <c r="UTZ217" s="167"/>
      <c r="UUA217" s="167"/>
      <c r="UUB217" s="167"/>
      <c r="UUC217" s="167"/>
      <c r="UUD217" s="167"/>
      <c r="UUE217" s="167"/>
      <c r="UUF217" s="167"/>
      <c r="UUG217" s="167"/>
      <c r="UUH217" s="167"/>
      <c r="UUI217" s="167"/>
      <c r="UUJ217" s="167"/>
      <c r="UUK217" s="167"/>
      <c r="UUL217" s="167"/>
      <c r="UUM217" s="167"/>
      <c r="UUN217" s="167"/>
      <c r="UUO217" s="167"/>
      <c r="UUP217" s="167"/>
      <c r="UUQ217" s="167"/>
      <c r="UUR217" s="167"/>
      <c r="UUS217" s="167"/>
      <c r="UUT217" s="167"/>
      <c r="UUU217" s="167"/>
      <c r="UUV217" s="167"/>
      <c r="UUW217" s="167"/>
      <c r="UUX217" s="167"/>
      <c r="UUY217" s="167"/>
      <c r="UUZ217" s="167"/>
      <c r="UVA217" s="167"/>
      <c r="UVB217" s="167"/>
      <c r="UVC217" s="167"/>
      <c r="UVD217" s="167"/>
      <c r="UVE217" s="167"/>
      <c r="UVF217" s="167"/>
      <c r="UVG217" s="167"/>
      <c r="UVH217" s="167"/>
      <c r="UVI217" s="167"/>
      <c r="UVJ217" s="167"/>
      <c r="UVK217" s="167"/>
      <c r="UVL217" s="167"/>
      <c r="UVM217" s="167"/>
      <c r="UVN217" s="167"/>
      <c r="UVO217" s="167"/>
      <c r="UVP217" s="167"/>
      <c r="UVQ217" s="167"/>
      <c r="UVR217" s="167"/>
      <c r="UVS217" s="167"/>
      <c r="UVT217" s="167"/>
      <c r="UVU217" s="167"/>
      <c r="UVV217" s="167"/>
      <c r="UVW217" s="167"/>
      <c r="UVX217" s="167"/>
      <c r="UVY217" s="167"/>
      <c r="UVZ217" s="167"/>
      <c r="UWA217" s="167"/>
      <c r="UWB217" s="167"/>
      <c r="UWC217" s="167"/>
      <c r="UWD217" s="167"/>
      <c r="UWE217" s="167"/>
      <c r="UWF217" s="167"/>
      <c r="UWG217" s="167"/>
      <c r="UWH217" s="167"/>
      <c r="UWI217" s="167"/>
      <c r="UWJ217" s="167"/>
      <c r="UWK217" s="167"/>
      <c r="UWL217" s="167"/>
      <c r="UWM217" s="167"/>
      <c r="UWN217" s="167"/>
      <c r="UWO217" s="167"/>
      <c r="UWP217" s="167"/>
      <c r="UWQ217" s="167"/>
      <c r="UWR217" s="167"/>
      <c r="UWS217" s="167"/>
      <c r="UWT217" s="167"/>
      <c r="UWU217" s="167"/>
      <c r="UWV217" s="167"/>
      <c r="UWW217" s="167"/>
      <c r="UWX217" s="167"/>
      <c r="UWY217" s="167"/>
      <c r="UWZ217" s="167"/>
      <c r="UXA217" s="167"/>
      <c r="UXB217" s="167"/>
      <c r="UXC217" s="167"/>
      <c r="UXD217" s="167"/>
      <c r="UXE217" s="167"/>
      <c r="UXF217" s="167"/>
      <c r="UXG217" s="167"/>
      <c r="UXH217" s="167"/>
      <c r="UXI217" s="167"/>
      <c r="UXJ217" s="167"/>
      <c r="UXK217" s="167"/>
      <c r="UXL217" s="167"/>
      <c r="UXM217" s="167"/>
      <c r="UXN217" s="167"/>
      <c r="UXO217" s="167"/>
      <c r="UXP217" s="167"/>
      <c r="UXQ217" s="167"/>
      <c r="UXR217" s="167"/>
      <c r="UXS217" s="167"/>
      <c r="UXT217" s="167"/>
      <c r="UXU217" s="167"/>
      <c r="UXV217" s="167"/>
      <c r="UXW217" s="167"/>
      <c r="UXX217" s="167"/>
      <c r="UXY217" s="167"/>
      <c r="UXZ217" s="167"/>
      <c r="UYA217" s="167"/>
      <c r="UYB217" s="167"/>
      <c r="UYC217" s="167"/>
      <c r="UYD217" s="167"/>
      <c r="UYE217" s="167"/>
      <c r="UYF217" s="167"/>
      <c r="UYG217" s="167"/>
      <c r="UYH217" s="167"/>
      <c r="UYI217" s="167"/>
      <c r="UYJ217" s="167"/>
      <c r="UYK217" s="167"/>
      <c r="UYL217" s="167"/>
      <c r="UYM217" s="167"/>
      <c r="UYN217" s="167"/>
      <c r="UYO217" s="167"/>
      <c r="UYP217" s="167"/>
      <c r="UYQ217" s="167"/>
      <c r="UYR217" s="167"/>
      <c r="UYS217" s="167"/>
      <c r="UYT217" s="167"/>
      <c r="UYU217" s="167"/>
      <c r="UYV217" s="167"/>
      <c r="UYW217" s="167"/>
      <c r="UYX217" s="167"/>
      <c r="UYY217" s="167"/>
      <c r="UYZ217" s="167"/>
      <c r="UZA217" s="167"/>
      <c r="UZB217" s="167"/>
      <c r="UZC217" s="167"/>
      <c r="UZD217" s="167"/>
      <c r="UZE217" s="167"/>
      <c r="UZF217" s="167"/>
      <c r="UZG217" s="167"/>
      <c r="UZH217" s="167"/>
      <c r="UZI217" s="167"/>
      <c r="UZJ217" s="167"/>
      <c r="UZK217" s="167"/>
      <c r="UZL217" s="167"/>
      <c r="UZM217" s="167"/>
      <c r="UZN217" s="167"/>
      <c r="UZO217" s="167"/>
      <c r="UZP217" s="167"/>
      <c r="UZQ217" s="167"/>
      <c r="UZR217" s="167"/>
      <c r="UZS217" s="167"/>
      <c r="UZT217" s="167"/>
      <c r="UZU217" s="167"/>
      <c r="UZV217" s="167"/>
      <c r="UZW217" s="167"/>
      <c r="UZX217" s="167"/>
      <c r="UZY217" s="167"/>
      <c r="UZZ217" s="167"/>
      <c r="VAA217" s="167"/>
      <c r="VAB217" s="167"/>
      <c r="VAC217" s="167"/>
      <c r="VAD217" s="167"/>
      <c r="VAE217" s="167"/>
      <c r="VAF217" s="167"/>
      <c r="VAG217" s="167"/>
      <c r="VAH217" s="167"/>
      <c r="VAI217" s="167"/>
      <c r="VAJ217" s="167"/>
      <c r="VAK217" s="167"/>
      <c r="VAL217" s="167"/>
      <c r="VAM217" s="167"/>
      <c r="VAN217" s="167"/>
      <c r="VAO217" s="167"/>
      <c r="VAP217" s="167"/>
      <c r="VAQ217" s="167"/>
      <c r="VAR217" s="167"/>
      <c r="VAS217" s="167"/>
      <c r="VAT217" s="167"/>
      <c r="VAU217" s="167"/>
      <c r="VAV217" s="167"/>
      <c r="VAW217" s="167"/>
      <c r="VAX217" s="167"/>
      <c r="VAY217" s="167"/>
      <c r="VAZ217" s="167"/>
      <c r="VBA217" s="167"/>
      <c r="VBB217" s="167"/>
      <c r="VBC217" s="167"/>
      <c r="VBD217" s="167"/>
      <c r="VBE217" s="167"/>
      <c r="VBF217" s="167"/>
      <c r="VBG217" s="167"/>
      <c r="VBH217" s="167"/>
      <c r="VBI217" s="167"/>
      <c r="VBJ217" s="167"/>
      <c r="VBK217" s="167"/>
      <c r="VBL217" s="167"/>
      <c r="VBM217" s="167"/>
      <c r="VBN217" s="167"/>
      <c r="VBO217" s="167"/>
      <c r="VBP217" s="167"/>
      <c r="VBQ217" s="167"/>
      <c r="VBR217" s="167"/>
      <c r="VBS217" s="167"/>
      <c r="VBT217" s="167"/>
      <c r="VBU217" s="167"/>
      <c r="VBV217" s="167"/>
      <c r="VBW217" s="167"/>
      <c r="VBX217" s="167"/>
      <c r="VBY217" s="167"/>
      <c r="VBZ217" s="167"/>
      <c r="VCA217" s="167"/>
      <c r="VCB217" s="167"/>
      <c r="VCC217" s="167"/>
      <c r="VCD217" s="167"/>
      <c r="VCE217" s="167"/>
      <c r="VCF217" s="167"/>
      <c r="VCG217" s="167"/>
      <c r="VCH217" s="167"/>
      <c r="VCI217" s="167"/>
      <c r="VCJ217" s="167"/>
      <c r="VCK217" s="167"/>
      <c r="VCL217" s="167"/>
      <c r="VCM217" s="167"/>
      <c r="VCN217" s="167"/>
      <c r="VCO217" s="167"/>
      <c r="VCP217" s="167"/>
      <c r="VCQ217" s="167"/>
      <c r="VCR217" s="167"/>
      <c r="VCS217" s="167"/>
      <c r="VCT217" s="167"/>
      <c r="VCU217" s="167"/>
      <c r="VCV217" s="167"/>
      <c r="VCW217" s="167"/>
      <c r="VCX217" s="167"/>
      <c r="VCY217" s="167"/>
      <c r="VCZ217" s="167"/>
      <c r="VDA217" s="167"/>
      <c r="VDB217" s="167"/>
      <c r="VDC217" s="167"/>
      <c r="VDD217" s="167"/>
      <c r="VDE217" s="167"/>
      <c r="VDF217" s="167"/>
      <c r="VDG217" s="167"/>
      <c r="VDH217" s="167"/>
      <c r="VDI217" s="167"/>
      <c r="VDJ217" s="167"/>
      <c r="VDK217" s="167"/>
      <c r="VDL217" s="167"/>
      <c r="VDM217" s="167"/>
      <c r="VDN217" s="167"/>
      <c r="VDO217" s="167"/>
      <c r="VDP217" s="167"/>
      <c r="VDQ217" s="167"/>
      <c r="VDR217" s="167"/>
      <c r="VDS217" s="167"/>
      <c r="VDT217" s="167"/>
      <c r="VDU217" s="167"/>
      <c r="VDV217" s="167"/>
      <c r="VDW217" s="167"/>
      <c r="VDX217" s="167"/>
      <c r="VDY217" s="167"/>
      <c r="VDZ217" s="167"/>
      <c r="VEA217" s="167"/>
      <c r="VEB217" s="167"/>
      <c r="VEC217" s="167"/>
      <c r="VED217" s="167"/>
      <c r="VEE217" s="167"/>
      <c r="VEF217" s="167"/>
      <c r="VEG217" s="167"/>
      <c r="VEH217" s="167"/>
      <c r="VEI217" s="167"/>
      <c r="VEJ217" s="167"/>
      <c r="VEK217" s="167"/>
      <c r="VEL217" s="167"/>
      <c r="VEM217" s="167"/>
      <c r="VEN217" s="167"/>
      <c r="VEO217" s="167"/>
      <c r="VEP217" s="167"/>
      <c r="VEQ217" s="167"/>
      <c r="VER217" s="167"/>
      <c r="VES217" s="167"/>
      <c r="VET217" s="167"/>
      <c r="VEU217" s="167"/>
      <c r="VEV217" s="167"/>
      <c r="VEW217" s="167"/>
      <c r="VEX217" s="167"/>
      <c r="VEY217" s="167"/>
      <c r="VEZ217" s="167"/>
      <c r="VFA217" s="167"/>
      <c r="VFB217" s="167"/>
      <c r="VFC217" s="167"/>
      <c r="VFD217" s="167"/>
      <c r="VFE217" s="167"/>
      <c r="VFF217" s="167"/>
      <c r="VFG217" s="167"/>
      <c r="VFH217" s="167"/>
      <c r="VFI217" s="167"/>
      <c r="VFJ217" s="167"/>
      <c r="VFK217" s="167"/>
      <c r="VFL217" s="167"/>
      <c r="VFM217" s="167"/>
      <c r="VFN217" s="167"/>
      <c r="VFO217" s="167"/>
      <c r="VFP217" s="167"/>
      <c r="VFQ217" s="167"/>
      <c r="VFR217" s="167"/>
      <c r="VFS217" s="167"/>
      <c r="VFT217" s="167"/>
      <c r="VFU217" s="167"/>
      <c r="VFV217" s="167"/>
      <c r="VFW217" s="167"/>
      <c r="VFX217" s="167"/>
      <c r="VFY217" s="167"/>
      <c r="VFZ217" s="167"/>
      <c r="VGA217" s="167"/>
      <c r="VGB217" s="167"/>
      <c r="VGC217" s="167"/>
      <c r="VGD217" s="167"/>
      <c r="VGE217" s="167"/>
      <c r="VGF217" s="167"/>
      <c r="VGG217" s="167"/>
      <c r="VGH217" s="167"/>
      <c r="VGI217" s="167"/>
      <c r="VGJ217" s="167"/>
      <c r="VGK217" s="167"/>
      <c r="VGL217" s="167"/>
      <c r="VGM217" s="167"/>
      <c r="VGN217" s="167"/>
      <c r="VGO217" s="167"/>
      <c r="VGP217" s="167"/>
      <c r="VGQ217" s="167"/>
      <c r="VGR217" s="167"/>
      <c r="VGS217" s="167"/>
      <c r="VGT217" s="167"/>
      <c r="VGU217" s="167"/>
      <c r="VGV217" s="167"/>
      <c r="VGW217" s="167"/>
      <c r="VGX217" s="167"/>
      <c r="VGY217" s="167"/>
      <c r="VGZ217" s="167"/>
      <c r="VHA217" s="167"/>
      <c r="VHB217" s="167"/>
      <c r="VHC217" s="167"/>
      <c r="VHD217" s="167"/>
      <c r="VHE217" s="167"/>
      <c r="VHF217" s="167"/>
      <c r="VHG217" s="167"/>
      <c r="VHH217" s="167"/>
      <c r="VHI217" s="167"/>
      <c r="VHJ217" s="167"/>
      <c r="VHK217" s="167"/>
      <c r="VHL217" s="167"/>
      <c r="VHM217" s="167"/>
      <c r="VHN217" s="167"/>
      <c r="VHO217" s="167"/>
      <c r="VHP217" s="167"/>
      <c r="VHQ217" s="167"/>
      <c r="VHR217" s="167"/>
      <c r="VHS217" s="167"/>
      <c r="VHT217" s="167"/>
      <c r="VHU217" s="167"/>
      <c r="VHV217" s="167"/>
      <c r="VHW217" s="167"/>
      <c r="VHX217" s="167"/>
      <c r="VHY217" s="167"/>
      <c r="VHZ217" s="167"/>
      <c r="VIA217" s="167"/>
      <c r="VIB217" s="167"/>
      <c r="VIC217" s="167"/>
      <c r="VID217" s="167"/>
      <c r="VIE217" s="167"/>
      <c r="VIF217" s="167"/>
      <c r="VIG217" s="167"/>
      <c r="VIH217" s="167"/>
      <c r="VII217" s="167"/>
      <c r="VIJ217" s="167"/>
      <c r="VIK217" s="167"/>
      <c r="VIL217" s="167"/>
      <c r="VIM217" s="167"/>
      <c r="VIN217" s="167"/>
      <c r="VIO217" s="167"/>
      <c r="VIP217" s="167"/>
      <c r="VIQ217" s="167"/>
      <c r="VIR217" s="167"/>
      <c r="VIS217" s="167"/>
      <c r="VIT217" s="167"/>
      <c r="VIU217" s="167"/>
      <c r="VIV217" s="167"/>
      <c r="VIW217" s="167"/>
      <c r="VIX217" s="167"/>
      <c r="VIY217" s="167"/>
      <c r="VIZ217" s="167"/>
      <c r="VJA217" s="167"/>
      <c r="VJB217" s="167"/>
      <c r="VJC217" s="167"/>
      <c r="VJD217" s="167"/>
      <c r="VJE217" s="167"/>
      <c r="VJF217" s="167"/>
      <c r="VJG217" s="167"/>
      <c r="VJH217" s="167"/>
      <c r="VJI217" s="167"/>
      <c r="VJJ217" s="167"/>
      <c r="VJK217" s="167"/>
      <c r="VJL217" s="167"/>
      <c r="VJM217" s="167"/>
      <c r="VJN217" s="167"/>
      <c r="VJO217" s="167"/>
      <c r="VJP217" s="167"/>
      <c r="VJQ217" s="167"/>
      <c r="VJR217" s="167"/>
      <c r="VJS217" s="167"/>
      <c r="VJT217" s="167"/>
      <c r="VJU217" s="167"/>
      <c r="VJV217" s="167"/>
      <c r="VJW217" s="167"/>
      <c r="VJX217" s="167"/>
      <c r="VJY217" s="167"/>
      <c r="VJZ217" s="167"/>
      <c r="VKA217" s="167"/>
      <c r="VKB217" s="167"/>
      <c r="VKC217" s="167"/>
      <c r="VKD217" s="167"/>
      <c r="VKE217" s="167"/>
      <c r="VKF217" s="167"/>
      <c r="VKG217" s="167"/>
      <c r="VKH217" s="167"/>
      <c r="VKI217" s="167"/>
      <c r="VKJ217" s="167"/>
      <c r="VKK217" s="167"/>
      <c r="VKL217" s="167"/>
      <c r="VKM217" s="167"/>
      <c r="VKN217" s="167"/>
      <c r="VKO217" s="167"/>
      <c r="VKP217" s="167"/>
      <c r="VKQ217" s="167"/>
      <c r="VKR217" s="167"/>
      <c r="VKS217" s="167"/>
      <c r="VKT217" s="167"/>
      <c r="VKU217" s="167"/>
      <c r="VKV217" s="167"/>
      <c r="VKW217" s="167"/>
      <c r="VKX217" s="167"/>
      <c r="VKY217" s="167"/>
      <c r="VKZ217" s="167"/>
      <c r="VLA217" s="167"/>
      <c r="VLB217" s="167"/>
      <c r="VLC217" s="167"/>
      <c r="VLD217" s="167"/>
      <c r="VLE217" s="167"/>
      <c r="VLF217" s="167"/>
      <c r="VLG217" s="167"/>
      <c r="VLH217" s="167"/>
      <c r="VLI217" s="167"/>
      <c r="VLJ217" s="167"/>
      <c r="VLK217" s="167"/>
      <c r="VLL217" s="167"/>
      <c r="VLM217" s="167"/>
      <c r="VLN217" s="167"/>
      <c r="VLO217" s="167"/>
      <c r="VLP217" s="167"/>
      <c r="VLQ217" s="167"/>
      <c r="VLR217" s="167"/>
      <c r="VLS217" s="167"/>
      <c r="VLT217" s="167"/>
      <c r="VLU217" s="167"/>
      <c r="VLV217" s="167"/>
      <c r="VLW217" s="167"/>
      <c r="VLX217" s="167"/>
      <c r="VLY217" s="167"/>
      <c r="VLZ217" s="167"/>
      <c r="VMA217" s="167"/>
      <c r="VMB217" s="167"/>
      <c r="VMC217" s="167"/>
      <c r="VMD217" s="167"/>
      <c r="VME217" s="167"/>
      <c r="VMF217" s="167"/>
      <c r="VMG217" s="167"/>
      <c r="VMH217" s="167"/>
      <c r="VMI217" s="167"/>
      <c r="VMJ217" s="167"/>
      <c r="VMK217" s="167"/>
      <c r="VML217" s="167"/>
      <c r="VMM217" s="167"/>
      <c r="VMN217" s="167"/>
      <c r="VMO217" s="167"/>
      <c r="VMP217" s="167"/>
      <c r="VMQ217" s="167"/>
      <c r="VMR217" s="167"/>
      <c r="VMS217" s="167"/>
      <c r="VMT217" s="167"/>
      <c r="VMU217" s="167"/>
      <c r="VMV217" s="167"/>
      <c r="VMW217" s="167"/>
      <c r="VMX217" s="167"/>
      <c r="VMY217" s="167"/>
      <c r="VMZ217" s="167"/>
      <c r="VNA217" s="167"/>
      <c r="VNB217" s="167"/>
      <c r="VNC217" s="167"/>
      <c r="VND217" s="167"/>
      <c r="VNE217" s="167"/>
      <c r="VNF217" s="167"/>
      <c r="VNG217" s="167"/>
      <c r="VNH217" s="167"/>
      <c r="VNI217" s="167"/>
      <c r="VNJ217" s="167"/>
      <c r="VNK217" s="167"/>
      <c r="VNL217" s="167"/>
      <c r="VNM217" s="167"/>
      <c r="VNN217" s="167"/>
      <c r="VNO217" s="167"/>
      <c r="VNP217" s="167"/>
      <c r="VNQ217" s="167"/>
      <c r="VNR217" s="167"/>
      <c r="VNS217" s="167"/>
      <c r="VNT217" s="167"/>
      <c r="VNU217" s="167"/>
      <c r="VNV217" s="167"/>
      <c r="VNW217" s="167"/>
      <c r="VNX217" s="167"/>
      <c r="VNY217" s="167"/>
      <c r="VNZ217" s="167"/>
      <c r="VOA217" s="167"/>
      <c r="VOB217" s="167"/>
      <c r="VOC217" s="167"/>
      <c r="VOD217" s="167"/>
      <c r="VOE217" s="167"/>
      <c r="VOF217" s="167"/>
      <c r="VOG217" s="167"/>
      <c r="VOH217" s="167"/>
      <c r="VOI217" s="167"/>
      <c r="VOJ217" s="167"/>
      <c r="VOK217" s="167"/>
      <c r="VOL217" s="167"/>
      <c r="VOM217" s="167"/>
      <c r="VON217" s="167"/>
      <c r="VOO217" s="167"/>
      <c r="VOP217" s="167"/>
      <c r="VOQ217" s="167"/>
      <c r="VOR217" s="167"/>
      <c r="VOS217" s="167"/>
      <c r="VOT217" s="167"/>
      <c r="VOU217" s="167"/>
      <c r="VOV217" s="167"/>
      <c r="VOW217" s="167"/>
      <c r="VOX217" s="167"/>
      <c r="VOY217" s="167"/>
      <c r="VOZ217" s="167"/>
      <c r="VPA217" s="167"/>
      <c r="VPB217" s="167"/>
      <c r="VPC217" s="167"/>
      <c r="VPD217" s="167"/>
      <c r="VPE217" s="167"/>
      <c r="VPF217" s="167"/>
      <c r="VPG217" s="167"/>
      <c r="VPH217" s="167"/>
      <c r="VPI217" s="167"/>
      <c r="VPJ217" s="167"/>
      <c r="VPK217" s="167"/>
      <c r="VPL217" s="167"/>
      <c r="VPM217" s="167"/>
      <c r="VPN217" s="167"/>
      <c r="VPO217" s="167"/>
      <c r="VPP217" s="167"/>
      <c r="VPQ217" s="167"/>
      <c r="VPR217" s="167"/>
      <c r="VPS217" s="167"/>
      <c r="VPT217" s="167"/>
      <c r="VPU217" s="167"/>
      <c r="VPV217" s="167"/>
      <c r="VPW217" s="167"/>
      <c r="VPX217" s="167"/>
      <c r="VPY217" s="167"/>
      <c r="VPZ217" s="167"/>
      <c r="VQA217" s="167"/>
      <c r="VQB217" s="167"/>
      <c r="VQC217" s="167"/>
      <c r="VQD217" s="167"/>
      <c r="VQE217" s="167"/>
      <c r="VQF217" s="167"/>
      <c r="VQG217" s="167"/>
      <c r="VQH217" s="167"/>
      <c r="VQI217" s="167"/>
      <c r="VQJ217" s="167"/>
      <c r="VQK217" s="167"/>
      <c r="VQL217" s="167"/>
      <c r="VQM217" s="167"/>
      <c r="VQN217" s="167"/>
      <c r="VQO217" s="167"/>
      <c r="VQP217" s="167"/>
      <c r="VQQ217" s="167"/>
      <c r="VQR217" s="167"/>
      <c r="VQS217" s="167"/>
      <c r="VQT217" s="167"/>
      <c r="VQU217" s="167"/>
      <c r="VQV217" s="167"/>
      <c r="VQW217" s="167"/>
      <c r="VQX217" s="167"/>
      <c r="VQY217" s="167"/>
      <c r="VQZ217" s="167"/>
      <c r="VRA217" s="167"/>
      <c r="VRB217" s="167"/>
      <c r="VRC217" s="167"/>
      <c r="VRD217" s="167"/>
      <c r="VRE217" s="167"/>
      <c r="VRF217" s="167"/>
      <c r="VRG217" s="167"/>
      <c r="VRH217" s="167"/>
      <c r="VRI217" s="167"/>
      <c r="VRJ217" s="167"/>
      <c r="VRK217" s="167"/>
      <c r="VRL217" s="167"/>
      <c r="VRM217" s="167"/>
      <c r="VRN217" s="167"/>
      <c r="VRO217" s="167"/>
      <c r="VRP217" s="167"/>
      <c r="VRQ217" s="167"/>
      <c r="VRR217" s="167"/>
      <c r="VRS217" s="167"/>
      <c r="VRT217" s="167"/>
      <c r="VRU217" s="167"/>
      <c r="VRV217" s="167"/>
      <c r="VRW217" s="167"/>
      <c r="VRX217" s="167"/>
      <c r="VRY217" s="167"/>
      <c r="VRZ217" s="167"/>
      <c r="VSA217" s="167"/>
      <c r="VSB217" s="167"/>
      <c r="VSC217" s="167"/>
      <c r="VSD217" s="167"/>
      <c r="VSE217" s="167"/>
      <c r="VSF217" s="167"/>
      <c r="VSG217" s="167"/>
      <c r="VSH217" s="167"/>
      <c r="VSI217" s="167"/>
      <c r="VSJ217" s="167"/>
      <c r="VSK217" s="167"/>
      <c r="VSL217" s="167"/>
      <c r="VSM217" s="167"/>
      <c r="VSN217" s="167"/>
      <c r="VSO217" s="167"/>
      <c r="VSP217" s="167"/>
      <c r="VSQ217" s="167"/>
      <c r="VSR217" s="167"/>
      <c r="VSS217" s="167"/>
      <c r="VST217" s="167"/>
      <c r="VSU217" s="167"/>
      <c r="VSV217" s="167"/>
      <c r="VSW217" s="167"/>
      <c r="VSX217" s="167"/>
      <c r="VSY217" s="167"/>
      <c r="VSZ217" s="167"/>
      <c r="VTA217" s="167"/>
      <c r="VTB217" s="167"/>
      <c r="VTC217" s="167"/>
      <c r="VTD217" s="167"/>
      <c r="VTE217" s="167"/>
      <c r="VTF217" s="167"/>
      <c r="VTG217" s="167"/>
      <c r="VTH217" s="167"/>
      <c r="VTI217" s="167"/>
      <c r="VTJ217" s="167"/>
      <c r="VTK217" s="167"/>
      <c r="VTL217" s="167"/>
      <c r="VTM217" s="167"/>
      <c r="VTN217" s="167"/>
      <c r="VTO217" s="167"/>
      <c r="VTP217" s="167"/>
      <c r="VTQ217" s="167"/>
      <c r="VTR217" s="167"/>
      <c r="VTS217" s="167"/>
      <c r="VTT217" s="167"/>
      <c r="VTU217" s="167"/>
      <c r="VTV217" s="167"/>
      <c r="VTW217" s="167"/>
      <c r="VTX217" s="167"/>
      <c r="VTY217" s="167"/>
      <c r="VTZ217" s="167"/>
      <c r="VUA217" s="167"/>
      <c r="VUB217" s="167"/>
      <c r="VUC217" s="167"/>
      <c r="VUD217" s="167"/>
      <c r="VUE217" s="167"/>
      <c r="VUF217" s="167"/>
      <c r="VUG217" s="167"/>
      <c r="VUH217" s="167"/>
      <c r="VUI217" s="167"/>
      <c r="VUJ217" s="167"/>
      <c r="VUK217" s="167"/>
      <c r="VUL217" s="167"/>
      <c r="VUM217" s="167"/>
      <c r="VUN217" s="167"/>
      <c r="VUO217" s="167"/>
      <c r="VUP217" s="167"/>
      <c r="VUQ217" s="167"/>
      <c r="VUR217" s="167"/>
      <c r="VUS217" s="167"/>
      <c r="VUT217" s="167"/>
      <c r="VUU217" s="167"/>
      <c r="VUV217" s="167"/>
      <c r="VUW217" s="167"/>
      <c r="VUX217" s="167"/>
      <c r="VUY217" s="167"/>
      <c r="VUZ217" s="167"/>
      <c r="VVA217" s="167"/>
      <c r="VVB217" s="167"/>
      <c r="VVC217" s="167"/>
      <c r="VVD217" s="167"/>
      <c r="VVE217" s="167"/>
      <c r="VVF217" s="167"/>
      <c r="VVG217" s="167"/>
      <c r="VVH217" s="167"/>
      <c r="VVI217" s="167"/>
      <c r="VVJ217" s="167"/>
      <c r="VVK217" s="167"/>
      <c r="VVL217" s="167"/>
      <c r="VVM217" s="167"/>
      <c r="VVN217" s="167"/>
      <c r="VVO217" s="167"/>
      <c r="VVP217" s="167"/>
      <c r="VVQ217" s="167"/>
      <c r="VVR217" s="167"/>
      <c r="VVS217" s="167"/>
      <c r="VVT217" s="167"/>
      <c r="VVU217" s="167"/>
      <c r="VVV217" s="167"/>
      <c r="VVW217" s="167"/>
      <c r="VVX217" s="167"/>
      <c r="VVY217" s="167"/>
      <c r="VVZ217" s="167"/>
      <c r="VWA217" s="167"/>
      <c r="VWB217" s="167"/>
      <c r="VWC217" s="167"/>
      <c r="VWD217" s="167"/>
      <c r="VWE217" s="167"/>
      <c r="VWF217" s="167"/>
      <c r="VWG217" s="167"/>
      <c r="VWH217" s="167"/>
      <c r="VWI217" s="167"/>
      <c r="VWJ217" s="167"/>
      <c r="VWK217" s="167"/>
      <c r="VWL217" s="167"/>
      <c r="VWM217" s="167"/>
      <c r="VWN217" s="167"/>
      <c r="VWO217" s="167"/>
      <c r="VWP217" s="167"/>
      <c r="VWQ217" s="167"/>
      <c r="VWR217" s="167"/>
      <c r="VWS217" s="167"/>
      <c r="VWT217" s="167"/>
      <c r="VWU217" s="167"/>
      <c r="VWV217" s="167"/>
      <c r="VWW217" s="167"/>
      <c r="VWX217" s="167"/>
      <c r="VWY217" s="167"/>
      <c r="VWZ217" s="167"/>
      <c r="VXA217" s="167"/>
      <c r="VXB217" s="167"/>
      <c r="VXC217" s="167"/>
      <c r="VXD217" s="167"/>
      <c r="VXE217" s="167"/>
      <c r="VXF217" s="167"/>
      <c r="VXG217" s="167"/>
      <c r="VXH217" s="167"/>
      <c r="VXI217" s="167"/>
      <c r="VXJ217" s="167"/>
      <c r="VXK217" s="167"/>
      <c r="VXL217" s="167"/>
      <c r="VXM217" s="167"/>
      <c r="VXN217" s="167"/>
      <c r="VXO217" s="167"/>
      <c r="VXP217" s="167"/>
      <c r="VXQ217" s="167"/>
      <c r="VXR217" s="167"/>
      <c r="VXS217" s="167"/>
      <c r="VXT217" s="167"/>
      <c r="VXU217" s="167"/>
      <c r="VXV217" s="167"/>
      <c r="VXW217" s="167"/>
      <c r="VXX217" s="167"/>
      <c r="VXY217" s="167"/>
      <c r="VXZ217" s="167"/>
      <c r="VYA217" s="167"/>
      <c r="VYB217" s="167"/>
      <c r="VYC217" s="167"/>
      <c r="VYD217" s="167"/>
      <c r="VYE217" s="167"/>
      <c r="VYF217" s="167"/>
      <c r="VYG217" s="167"/>
      <c r="VYH217" s="167"/>
      <c r="VYI217" s="167"/>
      <c r="VYJ217" s="167"/>
      <c r="VYK217" s="167"/>
      <c r="VYL217" s="167"/>
      <c r="VYM217" s="167"/>
      <c r="VYN217" s="167"/>
      <c r="VYO217" s="167"/>
      <c r="VYP217" s="167"/>
      <c r="VYQ217" s="167"/>
      <c r="VYR217" s="167"/>
      <c r="VYS217" s="167"/>
      <c r="VYT217" s="167"/>
      <c r="VYU217" s="167"/>
      <c r="VYV217" s="167"/>
      <c r="VYW217" s="167"/>
      <c r="VYX217" s="167"/>
      <c r="VYY217" s="167"/>
      <c r="VYZ217" s="167"/>
      <c r="VZA217" s="167"/>
      <c r="VZB217" s="167"/>
      <c r="VZC217" s="167"/>
      <c r="VZD217" s="167"/>
      <c r="VZE217" s="167"/>
      <c r="VZF217" s="167"/>
      <c r="VZG217" s="167"/>
      <c r="VZH217" s="167"/>
      <c r="VZI217" s="167"/>
      <c r="VZJ217" s="167"/>
      <c r="VZK217" s="167"/>
      <c r="VZL217" s="167"/>
      <c r="VZM217" s="167"/>
      <c r="VZN217" s="167"/>
      <c r="VZO217" s="167"/>
      <c r="VZP217" s="167"/>
      <c r="VZQ217" s="167"/>
      <c r="VZR217" s="167"/>
      <c r="VZS217" s="167"/>
      <c r="VZT217" s="167"/>
      <c r="VZU217" s="167"/>
      <c r="VZV217" s="167"/>
      <c r="VZW217" s="167"/>
      <c r="VZX217" s="167"/>
      <c r="VZY217" s="167"/>
      <c r="VZZ217" s="167"/>
      <c r="WAA217" s="167"/>
      <c r="WAB217" s="167"/>
      <c r="WAC217" s="167"/>
      <c r="WAD217" s="167"/>
      <c r="WAE217" s="167"/>
      <c r="WAF217" s="167"/>
      <c r="WAG217" s="167"/>
      <c r="WAH217" s="167"/>
      <c r="WAI217" s="167"/>
      <c r="WAJ217" s="167"/>
      <c r="WAK217" s="167"/>
      <c r="WAL217" s="167"/>
      <c r="WAM217" s="167"/>
      <c r="WAN217" s="167"/>
      <c r="WAO217" s="167"/>
      <c r="WAP217" s="167"/>
      <c r="WAQ217" s="167"/>
      <c r="WAR217" s="167"/>
      <c r="WAS217" s="167"/>
      <c r="WAT217" s="167"/>
      <c r="WAU217" s="167"/>
      <c r="WAV217" s="167"/>
      <c r="WAW217" s="167"/>
      <c r="WAX217" s="167"/>
      <c r="WAY217" s="167"/>
      <c r="WAZ217" s="167"/>
      <c r="WBA217" s="167"/>
      <c r="WBB217" s="167"/>
      <c r="WBC217" s="167"/>
      <c r="WBD217" s="167"/>
      <c r="WBE217" s="167"/>
      <c r="WBF217" s="167"/>
      <c r="WBG217" s="167"/>
      <c r="WBH217" s="167"/>
      <c r="WBI217" s="167"/>
      <c r="WBJ217" s="167"/>
      <c r="WBK217" s="167"/>
      <c r="WBL217" s="167"/>
      <c r="WBM217" s="167"/>
      <c r="WBN217" s="167"/>
      <c r="WBO217" s="167"/>
      <c r="WBP217" s="167"/>
      <c r="WBQ217" s="167"/>
      <c r="WBR217" s="167"/>
      <c r="WBS217" s="167"/>
      <c r="WBT217" s="167"/>
      <c r="WBU217" s="167"/>
      <c r="WBV217" s="167"/>
      <c r="WBW217" s="167"/>
      <c r="WBX217" s="167"/>
      <c r="WBY217" s="167"/>
      <c r="WBZ217" s="167"/>
      <c r="WCA217" s="167"/>
      <c r="WCB217" s="167"/>
      <c r="WCC217" s="167"/>
      <c r="WCD217" s="167"/>
      <c r="WCE217" s="167"/>
      <c r="WCF217" s="167"/>
      <c r="WCG217" s="167"/>
      <c r="WCH217" s="167"/>
      <c r="WCI217" s="167"/>
      <c r="WCJ217" s="167"/>
      <c r="WCK217" s="167"/>
      <c r="WCL217" s="167"/>
      <c r="WCM217" s="167"/>
      <c r="WCN217" s="167"/>
      <c r="WCO217" s="167"/>
      <c r="WCP217" s="167"/>
      <c r="WCQ217" s="167"/>
      <c r="WCR217" s="167"/>
      <c r="WCS217" s="167"/>
      <c r="WCT217" s="167"/>
      <c r="WCU217" s="167"/>
      <c r="WCV217" s="167"/>
      <c r="WCW217" s="167"/>
      <c r="WCX217" s="167"/>
      <c r="WCY217" s="167"/>
      <c r="WCZ217" s="167"/>
      <c r="WDA217" s="167"/>
      <c r="WDB217" s="167"/>
      <c r="WDC217" s="167"/>
      <c r="WDD217" s="167"/>
      <c r="WDE217" s="167"/>
      <c r="WDF217" s="167"/>
      <c r="WDG217" s="167"/>
      <c r="WDH217" s="167"/>
      <c r="WDI217" s="167"/>
      <c r="WDJ217" s="167"/>
      <c r="WDK217" s="167"/>
      <c r="WDL217" s="167"/>
      <c r="WDM217" s="167"/>
      <c r="WDN217" s="167"/>
      <c r="WDO217" s="167"/>
      <c r="WDP217" s="167"/>
      <c r="WDQ217" s="167"/>
      <c r="WDR217" s="167"/>
      <c r="WDS217" s="167"/>
      <c r="WDT217" s="167"/>
      <c r="WDU217" s="167"/>
      <c r="WDV217" s="167"/>
      <c r="WDW217" s="167"/>
      <c r="WDX217" s="167"/>
      <c r="WDY217" s="167"/>
      <c r="WDZ217" s="167"/>
      <c r="WEA217" s="167"/>
      <c r="WEB217" s="167"/>
      <c r="WEC217" s="167"/>
      <c r="WED217" s="167"/>
      <c r="WEE217" s="167"/>
      <c r="WEF217" s="167"/>
      <c r="WEG217" s="167"/>
      <c r="WEH217" s="167"/>
      <c r="WEI217" s="167"/>
      <c r="WEJ217" s="167"/>
      <c r="WEK217" s="167"/>
      <c r="WEL217" s="167"/>
      <c r="WEM217" s="167"/>
      <c r="WEN217" s="167"/>
      <c r="WEO217" s="167"/>
      <c r="WEP217" s="167"/>
      <c r="WEQ217" s="167"/>
      <c r="WER217" s="167"/>
      <c r="WES217" s="167"/>
      <c r="WET217" s="167"/>
      <c r="WEU217" s="167"/>
      <c r="WEV217" s="167"/>
      <c r="WEW217" s="167"/>
      <c r="WEX217" s="167"/>
      <c r="WEY217" s="167"/>
      <c r="WEZ217" s="167"/>
      <c r="WFA217" s="167"/>
      <c r="WFB217" s="167"/>
      <c r="WFC217" s="167"/>
      <c r="WFD217" s="167"/>
      <c r="WFE217" s="167"/>
      <c r="WFF217" s="167"/>
      <c r="WFG217" s="167"/>
      <c r="WFH217" s="167"/>
      <c r="WFI217" s="167"/>
      <c r="WFJ217" s="167"/>
      <c r="WFK217" s="167"/>
      <c r="WFL217" s="167"/>
      <c r="WFM217" s="167"/>
      <c r="WFN217" s="167"/>
      <c r="WFO217" s="167"/>
      <c r="WFP217" s="167"/>
      <c r="WFQ217" s="167"/>
      <c r="WFR217" s="167"/>
      <c r="WFS217" s="167"/>
      <c r="WFT217" s="167"/>
      <c r="WFU217" s="167"/>
      <c r="WFV217" s="167"/>
      <c r="WFW217" s="167"/>
      <c r="WFX217" s="167"/>
      <c r="WFY217" s="167"/>
      <c r="WFZ217" s="167"/>
      <c r="WGA217" s="167"/>
      <c r="WGB217" s="167"/>
      <c r="WGC217" s="167"/>
      <c r="WGD217" s="167"/>
      <c r="WGE217" s="167"/>
      <c r="WGF217" s="167"/>
      <c r="WGG217" s="167"/>
      <c r="WGH217" s="167"/>
      <c r="WGI217" s="167"/>
      <c r="WGJ217" s="167"/>
      <c r="WGK217" s="167"/>
      <c r="WGL217" s="167"/>
      <c r="WGM217" s="167"/>
      <c r="WGN217" s="167"/>
      <c r="WGO217" s="167"/>
      <c r="WGP217" s="167"/>
      <c r="WGQ217" s="167"/>
      <c r="WGR217" s="167"/>
      <c r="WGS217" s="167"/>
      <c r="WGT217" s="167"/>
      <c r="WGU217" s="167"/>
      <c r="WGV217" s="167"/>
      <c r="WGW217" s="167"/>
      <c r="WGX217" s="167"/>
      <c r="WGY217" s="167"/>
      <c r="WGZ217" s="167"/>
      <c r="WHA217" s="167"/>
      <c r="WHB217" s="167"/>
      <c r="WHC217" s="167"/>
      <c r="WHD217" s="167"/>
      <c r="WHE217" s="167"/>
      <c r="WHF217" s="167"/>
      <c r="WHG217" s="167"/>
      <c r="WHH217" s="167"/>
      <c r="WHI217" s="167"/>
      <c r="WHJ217" s="167"/>
      <c r="WHK217" s="167"/>
      <c r="WHL217" s="167"/>
      <c r="WHM217" s="167"/>
      <c r="WHN217" s="167"/>
      <c r="WHO217" s="167"/>
      <c r="WHP217" s="167"/>
      <c r="WHQ217" s="167"/>
      <c r="WHR217" s="167"/>
      <c r="WHS217" s="167"/>
      <c r="WHT217" s="167"/>
      <c r="WHU217" s="167"/>
      <c r="WHV217" s="167"/>
      <c r="WHW217" s="167"/>
      <c r="WHX217" s="167"/>
      <c r="WHY217" s="167"/>
      <c r="WHZ217" s="167"/>
      <c r="WIA217" s="167"/>
      <c r="WIB217" s="167"/>
      <c r="WIC217" s="167"/>
      <c r="WID217" s="167"/>
      <c r="WIE217" s="167"/>
      <c r="WIF217" s="167"/>
      <c r="WIG217" s="167"/>
      <c r="WIH217" s="167"/>
      <c r="WII217" s="167"/>
      <c r="WIJ217" s="167"/>
      <c r="WIK217" s="167"/>
      <c r="WIL217" s="167"/>
      <c r="WIM217" s="167"/>
      <c r="WIN217" s="167"/>
      <c r="WIO217" s="167"/>
      <c r="WIP217" s="167"/>
      <c r="WIQ217" s="167"/>
      <c r="WIR217" s="167"/>
      <c r="WIS217" s="167"/>
      <c r="WIT217" s="167"/>
      <c r="WIU217" s="167"/>
      <c r="WIV217" s="167"/>
      <c r="WIW217" s="167"/>
      <c r="WIX217" s="167"/>
      <c r="WIY217" s="167"/>
      <c r="WIZ217" s="167"/>
      <c r="WJA217" s="167"/>
      <c r="WJB217" s="167"/>
      <c r="WJC217" s="167"/>
      <c r="WJD217" s="167"/>
      <c r="WJE217" s="167"/>
      <c r="WJF217" s="167"/>
      <c r="WJG217" s="167"/>
      <c r="WJH217" s="167"/>
      <c r="WJI217" s="167"/>
      <c r="WJJ217" s="167"/>
      <c r="WJK217" s="167"/>
      <c r="WJL217" s="167"/>
      <c r="WJM217" s="167"/>
      <c r="WJN217" s="167"/>
      <c r="WJO217" s="167"/>
      <c r="WJP217" s="167"/>
      <c r="WJQ217" s="167"/>
      <c r="WJR217" s="167"/>
      <c r="WJS217" s="167"/>
      <c r="WJT217" s="167"/>
      <c r="WJU217" s="167"/>
      <c r="WJV217" s="167"/>
      <c r="WJW217" s="167"/>
      <c r="WJX217" s="167"/>
      <c r="WJY217" s="167"/>
      <c r="WJZ217" s="167"/>
      <c r="WKA217" s="167"/>
      <c r="WKB217" s="167"/>
      <c r="WKC217" s="167"/>
      <c r="WKD217" s="167"/>
      <c r="WKE217" s="167"/>
      <c r="WKF217" s="167"/>
      <c r="WKG217" s="167"/>
      <c r="WKH217" s="167"/>
      <c r="WKI217" s="167"/>
      <c r="WKJ217" s="167"/>
      <c r="WKK217" s="167"/>
      <c r="WKL217" s="167"/>
      <c r="WKM217" s="167"/>
      <c r="WKN217" s="167"/>
      <c r="WKO217" s="167"/>
      <c r="WKP217" s="167"/>
      <c r="WKQ217" s="167"/>
      <c r="WKR217" s="167"/>
      <c r="WKS217" s="167"/>
      <c r="WKT217" s="167"/>
      <c r="WKU217" s="167"/>
      <c r="WKV217" s="167"/>
      <c r="WKW217" s="167"/>
      <c r="WKX217" s="167"/>
      <c r="WKY217" s="167"/>
      <c r="WKZ217" s="167"/>
      <c r="WLA217" s="167"/>
      <c r="WLB217" s="167"/>
      <c r="WLC217" s="167"/>
      <c r="WLD217" s="167"/>
      <c r="WLE217" s="167"/>
      <c r="WLF217" s="167"/>
      <c r="WLG217" s="167"/>
      <c r="WLH217" s="167"/>
      <c r="WLI217" s="167"/>
      <c r="WLJ217" s="167"/>
      <c r="WLK217" s="167"/>
      <c r="WLL217" s="167"/>
      <c r="WLM217" s="167"/>
      <c r="WLN217" s="167"/>
      <c r="WLO217" s="167"/>
      <c r="WLP217" s="167"/>
      <c r="WLQ217" s="167"/>
      <c r="WLR217" s="167"/>
      <c r="WLS217" s="167"/>
      <c r="WLT217" s="167"/>
      <c r="WLU217" s="167"/>
      <c r="WLV217" s="167"/>
      <c r="WLW217" s="167"/>
      <c r="WLX217" s="167"/>
      <c r="WLY217" s="167"/>
      <c r="WLZ217" s="167"/>
      <c r="WMA217" s="167"/>
      <c r="WMB217" s="167"/>
      <c r="WMC217" s="167"/>
      <c r="WMD217" s="167"/>
      <c r="WME217" s="167"/>
      <c r="WMF217" s="167"/>
      <c r="WMG217" s="167"/>
      <c r="WMH217" s="167"/>
      <c r="WMI217" s="167"/>
      <c r="WMJ217" s="167"/>
      <c r="WMK217" s="167"/>
      <c r="WML217" s="167"/>
      <c r="WMM217" s="167"/>
      <c r="WMN217" s="167"/>
      <c r="WMO217" s="167"/>
      <c r="WMP217" s="167"/>
      <c r="WMQ217" s="167"/>
      <c r="WMR217" s="167"/>
      <c r="WMS217" s="167"/>
      <c r="WMT217" s="167"/>
      <c r="WMU217" s="167"/>
      <c r="WMV217" s="167"/>
      <c r="WMW217" s="167"/>
      <c r="WMX217" s="167"/>
      <c r="WMY217" s="167"/>
      <c r="WMZ217" s="167"/>
      <c r="WNA217" s="167"/>
      <c r="WNB217" s="167"/>
      <c r="WNC217" s="167"/>
      <c r="WND217" s="167"/>
      <c r="WNE217" s="167"/>
      <c r="WNF217" s="167"/>
      <c r="WNG217" s="167"/>
      <c r="WNH217" s="167"/>
      <c r="WNI217" s="167"/>
      <c r="WNJ217" s="167"/>
      <c r="WNK217" s="167"/>
      <c r="WNL217" s="167"/>
      <c r="WNM217" s="167"/>
      <c r="WNN217" s="167"/>
      <c r="WNO217" s="167"/>
      <c r="WNP217" s="167"/>
      <c r="WNQ217" s="167"/>
      <c r="WNR217" s="167"/>
      <c r="WNS217" s="167"/>
      <c r="WNT217" s="167"/>
      <c r="WNU217" s="167"/>
      <c r="WNV217" s="167"/>
      <c r="WNW217" s="167"/>
      <c r="WNX217" s="167"/>
      <c r="WNY217" s="167"/>
      <c r="WNZ217" s="167"/>
      <c r="WOA217" s="167"/>
      <c r="WOB217" s="167"/>
      <c r="WOC217" s="167"/>
      <c r="WOD217" s="167"/>
      <c r="WOE217" s="167"/>
      <c r="WOF217" s="167"/>
      <c r="WOG217" s="167"/>
      <c r="WOH217" s="167"/>
      <c r="WOI217" s="167"/>
      <c r="WOJ217" s="167"/>
      <c r="WOK217" s="167"/>
      <c r="WOL217" s="167"/>
      <c r="WOM217" s="167"/>
      <c r="WON217" s="167"/>
      <c r="WOO217" s="167"/>
      <c r="WOP217" s="167"/>
      <c r="WOQ217" s="167"/>
      <c r="WOR217" s="167"/>
      <c r="WOS217" s="167"/>
      <c r="WOT217" s="167"/>
      <c r="WOU217" s="167"/>
      <c r="WOV217" s="167"/>
      <c r="WOW217" s="167"/>
      <c r="WOX217" s="167"/>
      <c r="WOY217" s="167"/>
      <c r="WOZ217" s="167"/>
      <c r="WPA217" s="167"/>
      <c r="WPB217" s="167"/>
      <c r="WPC217" s="167"/>
      <c r="WPD217" s="167"/>
      <c r="WPE217" s="167"/>
      <c r="WPF217" s="167"/>
      <c r="WPG217" s="167"/>
      <c r="WPH217" s="167"/>
      <c r="WPI217" s="167"/>
      <c r="WPJ217" s="167"/>
      <c r="WPK217" s="167"/>
      <c r="WPL217" s="167"/>
      <c r="WPM217" s="167"/>
      <c r="WPN217" s="167"/>
      <c r="WPO217" s="167"/>
      <c r="WPP217" s="167"/>
      <c r="WPQ217" s="167"/>
      <c r="WPR217" s="167"/>
      <c r="WPS217" s="167"/>
      <c r="WPT217" s="167"/>
      <c r="WPU217" s="167"/>
      <c r="WPV217" s="167"/>
      <c r="WPW217" s="167"/>
      <c r="WPX217" s="167"/>
      <c r="WPY217" s="167"/>
      <c r="WPZ217" s="167"/>
      <c r="WQA217" s="167"/>
      <c r="WQB217" s="167"/>
      <c r="WQC217" s="167"/>
      <c r="WQD217" s="167"/>
      <c r="WQE217" s="167"/>
      <c r="WQF217" s="167"/>
      <c r="WQG217" s="167"/>
      <c r="WQH217" s="167"/>
      <c r="WQI217" s="167"/>
      <c r="WQJ217" s="167"/>
      <c r="WQK217" s="167"/>
      <c r="WQL217" s="167"/>
      <c r="WQM217" s="167"/>
      <c r="WQN217" s="167"/>
      <c r="WQO217" s="167"/>
      <c r="WQP217" s="167"/>
      <c r="WQQ217" s="167"/>
      <c r="WQR217" s="167"/>
      <c r="WQS217" s="167"/>
      <c r="WQT217" s="167"/>
      <c r="WQU217" s="167"/>
      <c r="WQV217" s="167"/>
      <c r="WQW217" s="167"/>
      <c r="WQX217" s="167"/>
      <c r="WQY217" s="167"/>
      <c r="WQZ217" s="167"/>
      <c r="WRA217" s="167"/>
      <c r="WRB217" s="167"/>
      <c r="WRC217" s="167"/>
      <c r="WRD217" s="167"/>
      <c r="WRE217" s="167"/>
      <c r="WRF217" s="167"/>
      <c r="WRG217" s="167"/>
      <c r="WRH217" s="167"/>
      <c r="WRI217" s="167"/>
      <c r="WRJ217" s="167"/>
      <c r="WRK217" s="167"/>
      <c r="WRL217" s="167"/>
      <c r="WRM217" s="167"/>
      <c r="WRN217" s="167"/>
      <c r="WRO217" s="167"/>
      <c r="WRP217" s="167"/>
      <c r="WRQ217" s="167"/>
      <c r="WRR217" s="167"/>
      <c r="WRS217" s="167"/>
      <c r="WRT217" s="167"/>
      <c r="WRU217" s="167"/>
      <c r="WRV217" s="167"/>
      <c r="WRW217" s="167"/>
      <c r="WRX217" s="167"/>
      <c r="WRY217" s="167"/>
      <c r="WRZ217" s="167"/>
      <c r="WSA217" s="167"/>
      <c r="WSB217" s="167"/>
      <c r="WSC217" s="167"/>
      <c r="WSD217" s="167"/>
      <c r="WSE217" s="167"/>
      <c r="WSF217" s="167"/>
      <c r="WSG217" s="167"/>
      <c r="WSH217" s="167"/>
      <c r="WSI217" s="167"/>
      <c r="WSJ217" s="167"/>
      <c r="WSK217" s="167"/>
      <c r="WSL217" s="167"/>
      <c r="WSM217" s="167"/>
      <c r="WSN217" s="167"/>
      <c r="WSO217" s="167"/>
      <c r="WSP217" s="167"/>
      <c r="WSQ217" s="167"/>
      <c r="WSR217" s="167"/>
      <c r="WSS217" s="167"/>
      <c r="WST217" s="167"/>
      <c r="WSU217" s="167"/>
      <c r="WSV217" s="167"/>
      <c r="WSW217" s="167"/>
      <c r="WSX217" s="167"/>
      <c r="WSY217" s="167"/>
      <c r="WSZ217" s="167"/>
      <c r="WTA217" s="167"/>
      <c r="WTB217" s="167"/>
      <c r="WTC217" s="167"/>
      <c r="WTD217" s="167"/>
      <c r="WTE217" s="167"/>
      <c r="WTF217" s="167"/>
      <c r="WTG217" s="167"/>
      <c r="WTH217" s="167"/>
      <c r="WTI217" s="167"/>
      <c r="WTJ217" s="167"/>
      <c r="WTK217" s="167"/>
      <c r="WTL217" s="167"/>
      <c r="WTM217" s="167"/>
      <c r="WTN217" s="167"/>
      <c r="WTO217" s="167"/>
      <c r="WTP217" s="167"/>
      <c r="WTQ217" s="167"/>
      <c r="WTR217" s="167"/>
      <c r="WTS217" s="167"/>
      <c r="WTT217" s="167"/>
      <c r="WTU217" s="167"/>
      <c r="WTV217" s="167"/>
      <c r="WTW217" s="167"/>
      <c r="WTX217" s="167"/>
      <c r="WTY217" s="167"/>
      <c r="WTZ217" s="167"/>
      <c r="WUA217" s="167"/>
      <c r="WUB217" s="167"/>
      <c r="WUC217" s="167"/>
      <c r="WUD217" s="167"/>
      <c r="WUE217" s="167"/>
      <c r="WUF217" s="167"/>
      <c r="WUG217" s="167"/>
      <c r="WUH217" s="167"/>
      <c r="WUI217" s="167"/>
      <c r="WUJ217" s="167"/>
      <c r="WUK217" s="167"/>
      <c r="WUL217" s="167"/>
      <c r="WUM217" s="167"/>
      <c r="WUN217" s="167"/>
      <c r="WUO217" s="167"/>
      <c r="WUP217" s="167"/>
      <c r="WUQ217" s="167"/>
      <c r="WUR217" s="167"/>
      <c r="WUS217" s="167"/>
      <c r="WUT217" s="167"/>
      <c r="WUU217" s="167"/>
      <c r="WUV217" s="167"/>
      <c r="WUW217" s="167"/>
      <c r="WUX217" s="167"/>
      <c r="WUY217" s="167"/>
      <c r="WUZ217" s="167"/>
      <c r="WVA217" s="167"/>
      <c r="WVB217" s="167"/>
      <c r="WVC217" s="167"/>
      <c r="WVD217" s="167"/>
      <c r="WVE217" s="167"/>
      <c r="WVF217" s="167"/>
      <c r="WVG217" s="167"/>
      <c r="WVH217" s="167"/>
      <c r="WVI217" s="167"/>
      <c r="WVJ217" s="167"/>
      <c r="WVK217" s="167"/>
      <c r="WVL217" s="167"/>
      <c r="WVM217" s="167"/>
      <c r="WVN217" s="167"/>
      <c r="WVO217" s="167"/>
      <c r="WVP217" s="167"/>
      <c r="WVQ217" s="167"/>
      <c r="WVR217" s="167"/>
      <c r="WVS217" s="167"/>
      <c r="WVT217" s="167"/>
      <c r="WVU217" s="167"/>
      <c r="WVV217" s="167"/>
      <c r="WVW217" s="167"/>
      <c r="WVX217" s="167"/>
      <c r="WVY217" s="167"/>
      <c r="WVZ217" s="167"/>
      <c r="WWA217" s="167"/>
      <c r="WWB217" s="167"/>
      <c r="WWC217" s="167"/>
      <c r="WWD217" s="167"/>
      <c r="WWE217" s="167"/>
      <c r="WWF217" s="167"/>
      <c r="WWG217" s="167"/>
      <c r="WWH217" s="167"/>
      <c r="WWI217" s="167"/>
      <c r="WWJ217" s="167"/>
      <c r="WWK217" s="167"/>
      <c r="WWL217" s="167"/>
      <c r="WWM217" s="167"/>
      <c r="WWN217" s="167"/>
      <c r="WWO217" s="167"/>
      <c r="WWP217" s="167"/>
      <c r="WWQ217" s="167"/>
      <c r="WWR217" s="167"/>
      <c r="WWS217" s="167"/>
      <c r="WWT217" s="167"/>
      <c r="WWU217" s="167"/>
      <c r="WWV217" s="167"/>
      <c r="WWW217" s="167"/>
      <c r="WWX217" s="167"/>
      <c r="WWY217" s="167"/>
      <c r="WWZ217" s="167"/>
      <c r="WXA217" s="167"/>
      <c r="WXB217" s="167"/>
      <c r="WXC217" s="167"/>
      <c r="WXD217" s="167"/>
      <c r="WXE217" s="167"/>
      <c r="WXF217" s="167"/>
      <c r="WXG217" s="167"/>
      <c r="WXH217" s="167"/>
      <c r="WXI217" s="167"/>
      <c r="WXJ217" s="167"/>
      <c r="WXK217" s="167"/>
      <c r="WXL217" s="167"/>
      <c r="WXM217" s="167"/>
      <c r="WXN217" s="167"/>
      <c r="WXO217" s="167"/>
      <c r="WXP217" s="167"/>
      <c r="WXQ217" s="167"/>
      <c r="WXR217" s="167"/>
      <c r="WXS217" s="167"/>
      <c r="WXT217" s="167"/>
      <c r="WXU217" s="167"/>
      <c r="WXV217" s="167"/>
      <c r="WXW217" s="167"/>
      <c r="WXX217" s="167"/>
      <c r="WXY217" s="167"/>
      <c r="WXZ217" s="167"/>
      <c r="WYA217" s="167"/>
      <c r="WYB217" s="167"/>
      <c r="WYC217" s="167"/>
      <c r="WYD217" s="167"/>
      <c r="WYE217" s="167"/>
      <c r="WYF217" s="167"/>
      <c r="WYG217" s="167"/>
      <c r="WYH217" s="167"/>
      <c r="WYI217" s="167"/>
      <c r="WYJ217" s="167"/>
      <c r="WYK217" s="167"/>
      <c r="WYL217" s="167"/>
      <c r="WYM217" s="167"/>
      <c r="WYN217" s="167"/>
      <c r="WYO217" s="167"/>
      <c r="WYP217" s="167"/>
      <c r="WYQ217" s="167"/>
      <c r="WYR217" s="167"/>
      <c r="WYS217" s="167"/>
      <c r="WYT217" s="167"/>
      <c r="WYU217" s="167"/>
      <c r="WYV217" s="167"/>
      <c r="WYW217" s="167"/>
      <c r="WYX217" s="167"/>
      <c r="WYY217" s="167"/>
      <c r="WYZ217" s="167"/>
      <c r="WZA217" s="167"/>
      <c r="WZB217" s="167"/>
      <c r="WZC217" s="167"/>
      <c r="WZD217" s="167"/>
      <c r="WZE217" s="167"/>
      <c r="WZF217" s="167"/>
      <c r="WZG217" s="167"/>
      <c r="WZH217" s="167"/>
      <c r="WZI217" s="167"/>
      <c r="WZJ217" s="167"/>
      <c r="WZK217" s="167"/>
      <c r="WZL217" s="167"/>
      <c r="WZM217" s="167"/>
      <c r="WZN217" s="167"/>
      <c r="WZO217" s="167"/>
      <c r="WZP217" s="167"/>
      <c r="WZQ217" s="167"/>
      <c r="WZR217" s="167"/>
      <c r="WZS217" s="167"/>
      <c r="WZT217" s="167"/>
      <c r="WZU217" s="167"/>
      <c r="WZV217" s="167"/>
      <c r="WZW217" s="167"/>
      <c r="WZX217" s="167"/>
      <c r="WZY217" s="167"/>
      <c r="WZZ217" s="167"/>
      <c r="XAA217" s="167"/>
      <c r="XAB217" s="167"/>
      <c r="XAC217" s="167"/>
      <c r="XAD217" s="167"/>
      <c r="XAE217" s="167"/>
      <c r="XAF217" s="167"/>
      <c r="XAG217" s="167"/>
      <c r="XAH217" s="167"/>
      <c r="XAI217" s="167"/>
      <c r="XAJ217" s="167"/>
      <c r="XAK217" s="167"/>
      <c r="XAL217" s="167"/>
      <c r="XAM217" s="167"/>
      <c r="XAN217" s="167"/>
      <c r="XAO217" s="167"/>
      <c r="XAP217" s="167"/>
      <c r="XAQ217" s="167"/>
      <c r="XAR217" s="167"/>
      <c r="XAS217" s="167"/>
      <c r="XAT217" s="167"/>
      <c r="XAU217" s="167"/>
      <c r="XAV217" s="167"/>
      <c r="XAW217" s="167"/>
      <c r="XAX217" s="167"/>
      <c r="XAY217" s="167"/>
      <c r="XAZ217" s="167"/>
      <c r="XBA217" s="167"/>
      <c r="XBB217" s="167"/>
      <c r="XBC217" s="167"/>
      <c r="XBD217" s="167"/>
      <c r="XBE217" s="167"/>
      <c r="XBF217" s="167"/>
      <c r="XBG217" s="167"/>
      <c r="XBH217" s="167"/>
      <c r="XBI217" s="167"/>
      <c r="XBJ217" s="167"/>
      <c r="XBK217" s="167"/>
      <c r="XBL217" s="167"/>
      <c r="XBM217" s="167"/>
      <c r="XBN217" s="167"/>
      <c r="XBO217" s="167"/>
      <c r="XBP217" s="167"/>
      <c r="XBQ217" s="167"/>
      <c r="XBR217" s="167"/>
      <c r="XBS217" s="167"/>
      <c r="XBT217" s="167"/>
      <c r="XBU217" s="167"/>
      <c r="XBV217" s="167"/>
      <c r="XBW217" s="167"/>
      <c r="XBX217" s="167"/>
      <c r="XBY217" s="167"/>
      <c r="XBZ217" s="167"/>
      <c r="XCA217" s="167"/>
      <c r="XCB217" s="167"/>
      <c r="XCC217" s="167"/>
      <c r="XCD217" s="167"/>
      <c r="XCE217" s="167"/>
      <c r="XCF217" s="167"/>
      <c r="XCG217" s="167"/>
      <c r="XCH217" s="167"/>
      <c r="XCI217" s="167"/>
      <c r="XCJ217" s="167"/>
      <c r="XCK217" s="167"/>
      <c r="XCL217" s="167"/>
    </row>
    <row r="218" spans="1:16314" s="114" customFormat="1" ht="52.5" hidden="1" customHeight="1" x14ac:dyDescent="0.25">
      <c r="A218" s="628"/>
      <c r="B218" s="287"/>
      <c r="C218" s="668"/>
      <c r="D218" s="665"/>
      <c r="E218" s="665"/>
      <c r="F218" s="736"/>
      <c r="G218" s="310" t="s">
        <v>619</v>
      </c>
      <c r="H218" s="326" t="s">
        <v>618</v>
      </c>
      <c r="I218" s="301">
        <v>1</v>
      </c>
      <c r="J218" s="318" t="s">
        <v>57</v>
      </c>
      <c r="K218" s="318" t="s">
        <v>27</v>
      </c>
      <c r="L218" s="346" t="s">
        <v>204</v>
      </c>
      <c r="M218" s="115" t="s">
        <v>37</v>
      </c>
      <c r="N218" s="342"/>
      <c r="O218" s="58">
        <v>1</v>
      </c>
      <c r="P218" s="318"/>
      <c r="Q218" s="318"/>
      <c r="R218" s="318"/>
      <c r="S218" s="318"/>
      <c r="T218" s="318"/>
      <c r="U218" s="318"/>
      <c r="V218" s="318"/>
      <c r="W218" s="318" t="s">
        <v>24</v>
      </c>
      <c r="X218" s="318"/>
      <c r="Y218" s="318"/>
      <c r="Z218" s="318"/>
      <c r="AA218" s="47">
        <v>1</v>
      </c>
      <c r="AB218" s="329"/>
      <c r="AC218" s="318"/>
      <c r="AD218" s="318"/>
      <c r="AE218" s="318"/>
      <c r="AF218" s="318"/>
      <c r="AG218" s="318"/>
      <c r="AH218" s="318"/>
      <c r="AI218" s="318"/>
      <c r="AJ218" s="318"/>
      <c r="AK218" s="318"/>
      <c r="AL218" s="318"/>
      <c r="AM218" s="318"/>
      <c r="AN218" s="318"/>
      <c r="AO218" s="318"/>
      <c r="AP218" s="318"/>
      <c r="AQ218" s="318"/>
      <c r="AR218" s="318"/>
      <c r="AS218" s="318"/>
      <c r="AT218" s="318"/>
      <c r="AU218" s="318"/>
      <c r="AV218" s="318"/>
      <c r="AW218" s="318"/>
      <c r="AX218" s="318"/>
      <c r="AY218" s="165"/>
      <c r="AZ218" s="165"/>
      <c r="BA218" s="342"/>
      <c r="BB218" s="472"/>
      <c r="BC218" s="318"/>
      <c r="BD218" s="318"/>
      <c r="BE218" s="318"/>
      <c r="BF218" s="318"/>
      <c r="BG218" s="318"/>
      <c r="BH218" s="318"/>
      <c r="BI218" s="318"/>
      <c r="BJ218" s="45"/>
      <c r="BK218" s="45"/>
      <c r="BL218" s="45"/>
      <c r="BM218" s="45"/>
      <c r="BN218" s="45"/>
      <c r="BO218" s="45"/>
      <c r="BP218" s="45"/>
      <c r="BQ218" s="45"/>
      <c r="BR218" s="45"/>
      <c r="BS218" s="45"/>
      <c r="BT218" s="45"/>
      <c r="BU218" s="45"/>
      <c r="BV218" s="45"/>
      <c r="BW218" s="45"/>
      <c r="BX218" s="45"/>
      <c r="BY218" s="45"/>
      <c r="BZ218" s="45"/>
      <c r="CA218" s="45"/>
      <c r="CB218" s="45"/>
      <c r="CC218" s="45"/>
      <c r="CD218" s="45"/>
      <c r="CE218" s="45"/>
      <c r="CF218" s="45"/>
      <c r="CG218" s="45"/>
      <c r="CH218" s="45"/>
      <c r="CI218" s="45"/>
      <c r="CJ218" s="45"/>
      <c r="CK218" s="45"/>
      <c r="CL218" s="45"/>
      <c r="CM218" s="45"/>
      <c r="CN218" s="45"/>
      <c r="CO218" s="45"/>
      <c r="CP218" s="45"/>
      <c r="CQ218" s="45"/>
      <c r="CR218" s="45"/>
      <c r="CS218" s="45"/>
      <c r="CT218" s="45"/>
      <c r="CU218" s="45"/>
      <c r="CV218" s="45"/>
      <c r="CW218" s="45"/>
      <c r="CX218" s="45"/>
      <c r="CY218" s="43"/>
      <c r="CZ218" s="42"/>
      <c r="DA218" s="43"/>
      <c r="DB218" s="42"/>
      <c r="DC218" s="43"/>
      <c r="DD218" s="42"/>
      <c r="DE218" s="43"/>
      <c r="DF218" s="42"/>
      <c r="DG218" s="52"/>
      <c r="DH218" s="43"/>
      <c r="DI218" s="342"/>
      <c r="DJ218" s="266"/>
      <c r="DK218" s="266"/>
      <c r="DL218" s="266"/>
      <c r="DM218" s="266"/>
      <c r="DN218" s="266"/>
      <c r="DO218" s="539"/>
      <c r="DP218" s="539"/>
      <c r="DQ218" s="539"/>
      <c r="DR218" s="539"/>
      <c r="DS218" s="539"/>
      <c r="DT218" s="539"/>
      <c r="DU218" s="559"/>
    </row>
    <row r="219" spans="1:16314" s="38" customFormat="1" ht="94.5" hidden="1" customHeight="1" x14ac:dyDescent="0.25">
      <c r="A219" s="282"/>
      <c r="B219" s="287"/>
      <c r="C219" s="323" t="s">
        <v>614</v>
      </c>
      <c r="D219" s="323"/>
      <c r="E219" s="323" t="s">
        <v>617</v>
      </c>
      <c r="F219" s="325" t="s">
        <v>35</v>
      </c>
      <c r="G219" s="325" t="s">
        <v>616</v>
      </c>
      <c r="H219" s="80" t="s">
        <v>615</v>
      </c>
      <c r="I219" s="350">
        <v>1</v>
      </c>
      <c r="J219" s="337" t="s">
        <v>41</v>
      </c>
      <c r="K219" s="337" t="s">
        <v>27</v>
      </c>
      <c r="L219" s="309" t="s">
        <v>204</v>
      </c>
      <c r="M219" s="341" t="s">
        <v>37</v>
      </c>
      <c r="N219" s="336" t="s">
        <v>24</v>
      </c>
      <c r="O219" s="315">
        <v>1</v>
      </c>
      <c r="P219" s="337"/>
      <c r="Q219" s="337"/>
      <c r="R219" s="337"/>
      <c r="S219" s="332"/>
      <c r="T219" s="332"/>
      <c r="U219" s="332"/>
      <c r="V219" s="332"/>
      <c r="W219" s="332"/>
      <c r="X219" s="337"/>
      <c r="Y219" s="337" t="s">
        <v>24</v>
      </c>
      <c r="Z219" s="337"/>
      <c r="AA219" s="340">
        <f>COUNTIF(P219:Z219,"x")</f>
        <v>1</v>
      </c>
      <c r="AB219" s="337"/>
      <c r="AC219" s="332"/>
      <c r="AD219" s="337"/>
      <c r="AE219" s="337"/>
      <c r="AF219" s="337"/>
      <c r="AG219" s="337"/>
      <c r="AH219" s="337"/>
      <c r="AI219" s="337"/>
      <c r="AJ219" s="337"/>
      <c r="AK219" s="337"/>
      <c r="AL219" s="337"/>
      <c r="AM219" s="337"/>
      <c r="AN219" s="337"/>
      <c r="AO219" s="337"/>
      <c r="AP219" s="337"/>
      <c r="AQ219" s="337"/>
      <c r="AR219" s="337"/>
      <c r="AS219" s="337"/>
      <c r="AT219" s="337"/>
      <c r="AU219" s="337" t="s">
        <v>46</v>
      </c>
      <c r="AV219" s="337"/>
      <c r="AW219" s="337"/>
      <c r="AX219" s="337"/>
      <c r="AY219" s="39"/>
      <c r="AZ219" s="39"/>
      <c r="BA219" s="39"/>
      <c r="BB219" s="39"/>
      <c r="BC219" s="329"/>
      <c r="BD219" s="329"/>
      <c r="BE219" s="329"/>
      <c r="BF219" s="329"/>
      <c r="BG219" s="329"/>
      <c r="BH219" s="329"/>
      <c r="BI219" s="329"/>
      <c r="BJ219" s="45">
        <v>2</v>
      </c>
      <c r="BK219" s="45">
        <v>2</v>
      </c>
      <c r="BL219" s="45">
        <v>2</v>
      </c>
      <c r="BM219" s="45">
        <v>2</v>
      </c>
      <c r="BN219" s="45">
        <v>2</v>
      </c>
      <c r="BO219" s="45">
        <v>2</v>
      </c>
      <c r="BP219" s="45">
        <v>2</v>
      </c>
      <c r="BQ219" s="45">
        <v>2</v>
      </c>
      <c r="BR219" s="45">
        <v>2</v>
      </c>
      <c r="BS219" s="45">
        <v>2</v>
      </c>
      <c r="BT219" s="45">
        <v>2</v>
      </c>
      <c r="BU219" s="45">
        <v>2</v>
      </c>
      <c r="BV219" s="45">
        <v>2</v>
      </c>
      <c r="BW219" s="45">
        <v>2</v>
      </c>
      <c r="BX219" s="45">
        <v>2</v>
      </c>
      <c r="BY219" s="45">
        <v>2</v>
      </c>
      <c r="BZ219" s="45">
        <v>2</v>
      </c>
      <c r="CA219" s="45">
        <v>2</v>
      </c>
      <c r="CB219" s="45">
        <v>2</v>
      </c>
      <c r="CC219" s="45">
        <v>2</v>
      </c>
      <c r="CD219" s="45">
        <v>2</v>
      </c>
      <c r="CE219" s="45">
        <v>2</v>
      </c>
      <c r="CF219" s="45">
        <v>2</v>
      </c>
      <c r="CG219" s="45">
        <v>2</v>
      </c>
      <c r="CH219" s="45">
        <v>2</v>
      </c>
      <c r="CI219" s="45">
        <v>2</v>
      </c>
      <c r="CJ219" s="45">
        <v>2</v>
      </c>
      <c r="CK219" s="45">
        <v>2</v>
      </c>
      <c r="CL219" s="45">
        <v>2</v>
      </c>
      <c r="CM219" s="45">
        <v>2</v>
      </c>
      <c r="CN219" s="45">
        <v>2</v>
      </c>
      <c r="CO219" s="45">
        <v>2</v>
      </c>
      <c r="CP219" s="45">
        <v>2</v>
      </c>
      <c r="CQ219" s="45">
        <v>2</v>
      </c>
      <c r="CR219" s="45">
        <v>2</v>
      </c>
      <c r="CS219" s="45">
        <v>2</v>
      </c>
      <c r="CT219" s="45">
        <v>2</v>
      </c>
      <c r="CU219" s="45"/>
      <c r="CV219" s="45"/>
      <c r="CW219" s="45"/>
      <c r="CX219" s="45">
        <v>2</v>
      </c>
      <c r="CY219" s="43">
        <f>COUNTIF($BI219:$CX219,2)</f>
        <v>38</v>
      </c>
      <c r="CZ219" s="42">
        <f>CY219/COUNTA($BI219:$CX219)</f>
        <v>1</v>
      </c>
      <c r="DA219" s="43">
        <f>COUNTIF($BI219:$CX219,1)</f>
        <v>0</v>
      </c>
      <c r="DB219" s="42">
        <f>DA219/COUNTA($BI219:$CX219)</f>
        <v>0</v>
      </c>
      <c r="DC219" s="43">
        <f>COUNTIF($BI219:$CX219,0)</f>
        <v>0</v>
      </c>
      <c r="DD219" s="42">
        <f>DC219/COUNTA($BI219:$CX219)</f>
        <v>0</v>
      </c>
      <c r="DE219" s="43">
        <f>COUNTIF($BI219:$CX219,"KĐG")</f>
        <v>0</v>
      </c>
      <c r="DF219" s="42">
        <f>DE219/COUNTA($BI219:$CX219)</f>
        <v>0</v>
      </c>
      <c r="DG219" s="43">
        <f>(((CY219*2)+(DA219*1)+(DC219*0)))/COUNTA($BI219:$CX219)</f>
        <v>2</v>
      </c>
      <c r="DH219" s="43" t="str">
        <f>IF(DG219&gt;=1.6,"Đạt mục tiêu",IF(DG219&gt;=1,"Cần cố gắng","Chưa đạt"))</f>
        <v>Đạt mục tiêu</v>
      </c>
      <c r="DI219" s="39"/>
    </row>
    <row r="220" spans="1:16314" s="38" customFormat="1" ht="84" hidden="1" customHeight="1" x14ac:dyDescent="0.25">
      <c r="A220" s="282"/>
      <c r="B220" s="165"/>
      <c r="C220" s="324" t="s">
        <v>614</v>
      </c>
      <c r="D220" s="324"/>
      <c r="E220" s="324" t="s">
        <v>613</v>
      </c>
      <c r="F220" s="324" t="s">
        <v>35</v>
      </c>
      <c r="G220" s="310" t="s">
        <v>612</v>
      </c>
      <c r="H220" s="326" t="s">
        <v>611</v>
      </c>
      <c r="I220" s="327"/>
      <c r="J220" s="329" t="s">
        <v>41</v>
      </c>
      <c r="K220" s="329" t="s">
        <v>27</v>
      </c>
      <c r="L220" s="310" t="s">
        <v>204</v>
      </c>
      <c r="M220" s="50">
        <v>1</v>
      </c>
      <c r="N220" s="51"/>
      <c r="O220" s="50">
        <v>1</v>
      </c>
      <c r="P220" s="329"/>
      <c r="Q220" s="329"/>
      <c r="R220" s="329"/>
      <c r="S220" s="341"/>
      <c r="T220" s="341"/>
      <c r="U220" s="341"/>
      <c r="V220" s="341" t="s">
        <v>24</v>
      </c>
      <c r="W220" s="341"/>
      <c r="X220" s="329"/>
      <c r="Y220" s="329"/>
      <c r="Z220" s="329"/>
      <c r="AA220" s="47">
        <v>1</v>
      </c>
      <c r="AB220" s="329"/>
      <c r="AC220" s="341"/>
      <c r="AD220" s="329"/>
      <c r="AE220" s="329"/>
      <c r="AF220" s="329"/>
      <c r="AG220" s="329"/>
      <c r="AH220" s="329"/>
      <c r="AI220" s="329"/>
      <c r="AJ220" s="329"/>
      <c r="AK220" s="329"/>
      <c r="AL220" s="329"/>
      <c r="AM220" s="329"/>
      <c r="AN220" s="329"/>
      <c r="AO220" s="329"/>
      <c r="AP220" s="329"/>
      <c r="AQ220" s="329"/>
      <c r="AR220" s="329"/>
      <c r="AS220" s="329"/>
      <c r="AT220" s="329"/>
      <c r="AU220" s="329"/>
      <c r="AV220" s="329"/>
      <c r="AW220" s="329"/>
      <c r="AX220" s="329"/>
      <c r="AY220" s="39"/>
      <c r="AZ220" s="39"/>
      <c r="BA220" s="39"/>
      <c r="BB220" s="39"/>
      <c r="BC220" s="329"/>
      <c r="BD220" s="329"/>
      <c r="BE220" s="329"/>
      <c r="BF220" s="329"/>
      <c r="BG220" s="329"/>
      <c r="BH220" s="329"/>
      <c r="BI220" s="329"/>
      <c r="BJ220" s="45"/>
      <c r="BK220" s="45"/>
      <c r="BL220" s="45"/>
      <c r="BM220" s="45"/>
      <c r="BN220" s="45"/>
      <c r="BO220" s="45"/>
      <c r="BP220" s="45"/>
      <c r="BQ220" s="45"/>
      <c r="BR220" s="45"/>
      <c r="BS220" s="45"/>
      <c r="BT220" s="45"/>
      <c r="BU220" s="45"/>
      <c r="BV220" s="45"/>
      <c r="BW220" s="45"/>
      <c r="BX220" s="45"/>
      <c r="BY220" s="45"/>
      <c r="BZ220" s="45"/>
      <c r="CA220" s="45"/>
      <c r="CB220" s="45"/>
      <c r="CC220" s="45"/>
      <c r="CD220" s="45"/>
      <c r="CE220" s="45"/>
      <c r="CF220" s="45"/>
      <c r="CG220" s="45"/>
      <c r="CH220" s="45"/>
      <c r="CI220" s="45"/>
      <c r="CJ220" s="45"/>
      <c r="CK220" s="45"/>
      <c r="CL220" s="45"/>
      <c r="CM220" s="45"/>
      <c r="CN220" s="45"/>
      <c r="CO220" s="45"/>
      <c r="CP220" s="45"/>
      <c r="CQ220" s="45"/>
      <c r="CR220" s="45"/>
      <c r="CS220" s="45"/>
      <c r="CT220" s="45"/>
      <c r="CU220" s="45"/>
      <c r="CV220" s="45"/>
      <c r="CW220" s="45"/>
      <c r="CX220" s="45"/>
      <c r="CY220" s="43"/>
      <c r="CZ220" s="42"/>
      <c r="DA220" s="43"/>
      <c r="DB220" s="42"/>
      <c r="DC220" s="43"/>
      <c r="DD220" s="42"/>
      <c r="DE220" s="43"/>
      <c r="DF220" s="42"/>
      <c r="DG220" s="43"/>
      <c r="DH220" s="43"/>
      <c r="DI220" s="39"/>
    </row>
    <row r="221" spans="1:16314" s="38" customFormat="1" ht="114" hidden="1" customHeight="1" x14ac:dyDescent="0.25">
      <c r="A221" s="282">
        <v>99</v>
      </c>
      <c r="B221" s="165"/>
      <c r="C221" s="324" t="s">
        <v>610</v>
      </c>
      <c r="D221" s="324" t="s">
        <v>35</v>
      </c>
      <c r="E221" s="164" t="s">
        <v>609</v>
      </c>
      <c r="F221" s="324" t="s">
        <v>35</v>
      </c>
      <c r="G221" s="324" t="s">
        <v>609</v>
      </c>
      <c r="H221" s="326" t="s">
        <v>609</v>
      </c>
      <c r="I221" s="327">
        <v>1</v>
      </c>
      <c r="J221" s="329" t="s">
        <v>47</v>
      </c>
      <c r="K221" s="329" t="s">
        <v>27</v>
      </c>
      <c r="L221" s="310" t="s">
        <v>204</v>
      </c>
      <c r="M221" s="50"/>
      <c r="N221" s="51"/>
      <c r="O221" s="50">
        <v>1</v>
      </c>
      <c r="P221" s="329"/>
      <c r="Q221" s="329"/>
      <c r="R221" s="329"/>
      <c r="S221" s="341"/>
      <c r="T221" s="341" t="s">
        <v>24</v>
      </c>
      <c r="U221" s="341"/>
      <c r="V221" s="341"/>
      <c r="W221" s="341"/>
      <c r="X221" s="329"/>
      <c r="Y221" s="329"/>
      <c r="Z221" s="329"/>
      <c r="AA221" s="47">
        <v>1</v>
      </c>
      <c r="AB221" s="329"/>
      <c r="AC221" s="341"/>
      <c r="AD221" s="329"/>
      <c r="AE221" s="329"/>
      <c r="AF221" s="329"/>
      <c r="AG221" s="329"/>
      <c r="AH221" s="329"/>
      <c r="AI221" s="329"/>
      <c r="AJ221" s="329"/>
      <c r="AK221" s="329"/>
      <c r="AL221" s="329"/>
      <c r="AM221" s="329"/>
      <c r="AN221" s="329"/>
      <c r="AO221" s="329"/>
      <c r="AP221" s="329"/>
      <c r="AQ221" s="329"/>
      <c r="AR221" s="329"/>
      <c r="AS221" s="329" t="s">
        <v>46</v>
      </c>
      <c r="AT221" s="329"/>
      <c r="AU221" s="329"/>
      <c r="AV221" s="329"/>
      <c r="AW221" s="329"/>
      <c r="AX221" s="329"/>
      <c r="AY221" s="39"/>
      <c r="AZ221" s="39"/>
      <c r="BA221" s="39"/>
      <c r="BB221" s="39"/>
      <c r="BC221" s="329"/>
      <c r="BD221" s="329"/>
      <c r="BE221" s="329"/>
      <c r="BF221" s="329"/>
      <c r="BG221" s="329"/>
      <c r="BH221" s="329"/>
      <c r="BI221" s="329"/>
      <c r="BJ221" s="329"/>
      <c r="BK221" s="329"/>
      <c r="BL221" s="329"/>
      <c r="BM221" s="329"/>
      <c r="BN221" s="329"/>
      <c r="BO221" s="329"/>
      <c r="BP221" s="329"/>
      <c r="BQ221" s="329"/>
      <c r="BR221" s="329"/>
      <c r="BS221" s="329"/>
      <c r="BT221" s="329"/>
      <c r="BU221" s="329"/>
      <c r="BV221" s="329"/>
      <c r="BW221" s="329"/>
      <c r="BX221" s="329"/>
      <c r="BY221" s="329"/>
      <c r="BZ221" s="329"/>
      <c r="CA221" s="329"/>
      <c r="CB221" s="329"/>
      <c r="CC221" s="329"/>
      <c r="CD221" s="329"/>
      <c r="CE221" s="329"/>
      <c r="CF221" s="329"/>
      <c r="CG221" s="329"/>
      <c r="CH221" s="329"/>
      <c r="CI221" s="329"/>
      <c r="CJ221" s="329"/>
      <c r="CK221" s="329"/>
      <c r="CL221" s="329"/>
      <c r="CM221" s="329"/>
      <c r="CN221" s="329"/>
      <c r="CO221" s="329"/>
      <c r="CP221" s="329"/>
      <c r="CQ221" s="329"/>
      <c r="CR221" s="329"/>
      <c r="CS221" s="329"/>
      <c r="CT221" s="329"/>
      <c r="CU221" s="329"/>
      <c r="CV221" s="329"/>
      <c r="CW221" s="329"/>
      <c r="CX221" s="329"/>
      <c r="CY221" s="329"/>
      <c r="CZ221" s="329"/>
      <c r="DA221" s="329"/>
      <c r="DB221" s="329"/>
      <c r="DC221" s="329"/>
      <c r="DD221" s="329"/>
      <c r="DE221" s="329"/>
      <c r="DF221" s="329"/>
      <c r="DG221" s="329"/>
      <c r="DH221" s="329"/>
      <c r="DI221" s="329"/>
    </row>
    <row r="222" spans="1:16314" s="38" customFormat="1" ht="107.25" hidden="1" customHeight="1" x14ac:dyDescent="0.25">
      <c r="A222" s="282"/>
      <c r="B222" s="165"/>
      <c r="C222" s="324" t="s">
        <v>608</v>
      </c>
      <c r="D222" s="324"/>
      <c r="E222" s="164" t="s">
        <v>606</v>
      </c>
      <c r="F222" s="324"/>
      <c r="G222" s="310" t="s">
        <v>607</v>
      </c>
      <c r="H222" s="326" t="s">
        <v>606</v>
      </c>
      <c r="I222" s="327">
        <v>1</v>
      </c>
      <c r="J222" s="329" t="s">
        <v>57</v>
      </c>
      <c r="K222" s="329" t="s">
        <v>27</v>
      </c>
      <c r="L222" s="310" t="s">
        <v>204</v>
      </c>
      <c r="M222" s="318" t="s">
        <v>37</v>
      </c>
      <c r="N222" s="51"/>
      <c r="O222" s="50">
        <v>1</v>
      </c>
      <c r="P222" s="329"/>
      <c r="Q222" s="329"/>
      <c r="R222" s="329"/>
      <c r="S222" s="341"/>
      <c r="T222" s="341"/>
      <c r="U222" s="341"/>
      <c r="V222" s="341"/>
      <c r="W222" s="341" t="s">
        <v>24</v>
      </c>
      <c r="X222" s="329"/>
      <c r="Y222" s="329"/>
      <c r="Z222" s="329"/>
      <c r="AA222" s="47">
        <v>1</v>
      </c>
      <c r="AB222" s="329"/>
      <c r="AC222" s="341"/>
      <c r="AD222" s="329"/>
      <c r="AE222" s="329"/>
      <c r="AF222" s="329"/>
      <c r="AG222" s="329"/>
      <c r="AH222" s="329"/>
      <c r="AI222" s="329"/>
      <c r="AJ222" s="329"/>
      <c r="AK222" s="329"/>
      <c r="AL222" s="329"/>
      <c r="AM222" s="329"/>
      <c r="AN222" s="329"/>
      <c r="AO222" s="329"/>
      <c r="AP222" s="329"/>
      <c r="AQ222" s="329"/>
      <c r="AR222" s="329"/>
      <c r="AS222" s="329"/>
      <c r="AT222" s="329"/>
      <c r="AU222" s="329"/>
      <c r="AV222" s="329"/>
      <c r="AW222" s="329"/>
      <c r="AX222" s="329"/>
      <c r="AY222" s="39"/>
      <c r="AZ222" s="39"/>
      <c r="BA222" s="39"/>
      <c r="BB222" s="39"/>
      <c r="BC222" s="329"/>
      <c r="BD222" s="329"/>
      <c r="BE222" s="329"/>
      <c r="BF222" s="329"/>
      <c r="BG222" s="329"/>
      <c r="BH222" s="329"/>
      <c r="BI222" s="329"/>
      <c r="BJ222" s="45"/>
      <c r="BK222" s="45"/>
      <c r="BL222" s="45"/>
      <c r="BM222" s="45"/>
      <c r="BN222" s="45"/>
      <c r="BO222" s="45"/>
      <c r="BP222" s="45"/>
      <c r="BQ222" s="45"/>
      <c r="BR222" s="45"/>
      <c r="BS222" s="45"/>
      <c r="BT222" s="45"/>
      <c r="BU222" s="45"/>
      <c r="BV222" s="45"/>
      <c r="BW222" s="45"/>
      <c r="BX222" s="45"/>
      <c r="BY222" s="45"/>
      <c r="BZ222" s="45"/>
      <c r="CA222" s="45"/>
      <c r="CB222" s="45"/>
      <c r="CC222" s="45"/>
      <c r="CD222" s="45"/>
      <c r="CE222" s="45"/>
      <c r="CF222" s="45"/>
      <c r="CG222" s="45"/>
      <c r="CH222" s="45"/>
      <c r="CI222" s="45"/>
      <c r="CJ222" s="45"/>
      <c r="CK222" s="45"/>
      <c r="CL222" s="45"/>
      <c r="CM222" s="45"/>
      <c r="CN222" s="45"/>
      <c r="CO222" s="45"/>
      <c r="CP222" s="45"/>
      <c r="CQ222" s="45"/>
      <c r="CR222" s="45"/>
      <c r="CS222" s="45"/>
      <c r="CT222" s="45"/>
      <c r="CU222" s="45"/>
      <c r="CV222" s="45"/>
      <c r="CW222" s="45"/>
      <c r="CX222" s="45"/>
      <c r="CY222" s="43"/>
      <c r="CZ222" s="42"/>
      <c r="DA222" s="43"/>
      <c r="DB222" s="42"/>
      <c r="DC222" s="43"/>
      <c r="DD222" s="42"/>
      <c r="DE222" s="43"/>
      <c r="DF222" s="42"/>
      <c r="DG222" s="43"/>
      <c r="DH222" s="43"/>
      <c r="DI222" s="39"/>
    </row>
    <row r="223" spans="1:16314" s="38" customFormat="1" ht="112.5" hidden="1" customHeight="1" x14ac:dyDescent="0.25">
      <c r="A223" s="282"/>
      <c r="B223" s="165"/>
      <c r="C223" s="324" t="s">
        <v>605</v>
      </c>
      <c r="D223" s="324"/>
      <c r="E223" s="164" t="s">
        <v>604</v>
      </c>
      <c r="F223" s="324"/>
      <c r="G223" s="310" t="s">
        <v>604</v>
      </c>
      <c r="H223" s="326" t="s">
        <v>604</v>
      </c>
      <c r="I223" s="327">
        <v>1</v>
      </c>
      <c r="J223" s="329" t="s">
        <v>49</v>
      </c>
      <c r="K223" s="329" t="s">
        <v>27</v>
      </c>
      <c r="L223" s="310" t="s">
        <v>204</v>
      </c>
      <c r="M223" s="50"/>
      <c r="N223" s="51"/>
      <c r="O223" s="50">
        <v>1</v>
      </c>
      <c r="P223" s="329"/>
      <c r="Q223" s="329"/>
      <c r="R223" s="329"/>
      <c r="S223" s="341"/>
      <c r="T223" s="341"/>
      <c r="U223" s="341"/>
      <c r="V223" s="341"/>
      <c r="W223" s="341"/>
      <c r="X223" s="329"/>
      <c r="Y223" s="329" t="s">
        <v>24</v>
      </c>
      <c r="Z223" s="329" t="s">
        <v>24</v>
      </c>
      <c r="AA223" s="47">
        <v>1</v>
      </c>
      <c r="AB223" s="329"/>
      <c r="AC223" s="341"/>
      <c r="AD223" s="329"/>
      <c r="AE223" s="329"/>
      <c r="AF223" s="329"/>
      <c r="AG223" s="329"/>
      <c r="AH223" s="329"/>
      <c r="AI223" s="329"/>
      <c r="AJ223" s="329"/>
      <c r="AK223" s="329"/>
      <c r="AL223" s="329"/>
      <c r="AM223" s="329"/>
      <c r="AN223" s="329"/>
      <c r="AO223" s="329"/>
      <c r="AP223" s="329"/>
      <c r="AQ223" s="329"/>
      <c r="AR223" s="329"/>
      <c r="AS223" s="329"/>
      <c r="AT223" s="329"/>
      <c r="AU223" s="329"/>
      <c r="AV223" s="329"/>
      <c r="AW223" s="329"/>
      <c r="AX223" s="329"/>
      <c r="AY223" s="39"/>
      <c r="AZ223" s="39"/>
      <c r="BA223" s="39"/>
      <c r="BB223" s="39"/>
      <c r="BC223" s="329"/>
      <c r="BD223" s="329"/>
      <c r="BE223" s="329"/>
      <c r="BF223" s="329"/>
      <c r="BG223" s="329"/>
      <c r="BH223" s="329"/>
      <c r="BI223" s="329"/>
      <c r="BJ223" s="45"/>
      <c r="BK223" s="45"/>
      <c r="BL223" s="45"/>
      <c r="BM223" s="45"/>
      <c r="BN223" s="45"/>
      <c r="BO223" s="45"/>
      <c r="BP223" s="45"/>
      <c r="BQ223" s="45"/>
      <c r="BR223" s="45"/>
      <c r="BS223" s="45"/>
      <c r="BT223" s="45"/>
      <c r="BU223" s="45"/>
      <c r="BV223" s="45"/>
      <c r="BW223" s="45"/>
      <c r="BX223" s="45"/>
      <c r="BY223" s="45"/>
      <c r="BZ223" s="45"/>
      <c r="CA223" s="45"/>
      <c r="CB223" s="45"/>
      <c r="CC223" s="45"/>
      <c r="CD223" s="45"/>
      <c r="CE223" s="45"/>
      <c r="CF223" s="45"/>
      <c r="CG223" s="45"/>
      <c r="CH223" s="45"/>
      <c r="CI223" s="45"/>
      <c r="CJ223" s="45"/>
      <c r="CK223" s="45"/>
      <c r="CL223" s="45"/>
      <c r="CM223" s="45"/>
      <c r="CN223" s="45"/>
      <c r="CO223" s="45"/>
      <c r="CP223" s="45"/>
      <c r="CQ223" s="45"/>
      <c r="CR223" s="45"/>
      <c r="CS223" s="45"/>
      <c r="CT223" s="45"/>
      <c r="CU223" s="45"/>
      <c r="CV223" s="45"/>
      <c r="CW223" s="45"/>
      <c r="CX223" s="45"/>
      <c r="CY223" s="43"/>
      <c r="CZ223" s="42"/>
      <c r="DA223" s="43"/>
      <c r="DB223" s="42"/>
      <c r="DC223" s="43"/>
      <c r="DD223" s="42"/>
      <c r="DE223" s="43"/>
      <c r="DF223" s="42"/>
      <c r="DG223" s="43"/>
      <c r="DH223" s="43"/>
      <c r="DI223" s="39"/>
    </row>
    <row r="224" spans="1:16314" s="38" customFormat="1" ht="187.5" hidden="1" customHeight="1" x14ac:dyDescent="0.25">
      <c r="A224" s="282">
        <v>100</v>
      </c>
      <c r="B224" s="285"/>
      <c r="C224" s="324" t="s">
        <v>603</v>
      </c>
      <c r="D224" s="324"/>
      <c r="E224" s="164" t="s">
        <v>602</v>
      </c>
      <c r="F224" s="324"/>
      <c r="G224" s="310" t="s">
        <v>602</v>
      </c>
      <c r="H224" s="326" t="s">
        <v>601</v>
      </c>
      <c r="I224" s="327">
        <v>1</v>
      </c>
      <c r="J224" s="329" t="s">
        <v>115</v>
      </c>
      <c r="K224" s="329" t="s">
        <v>27</v>
      </c>
      <c r="L224" s="310" t="s">
        <v>204</v>
      </c>
      <c r="M224" s="50"/>
      <c r="N224" s="51"/>
      <c r="O224" s="50">
        <v>1</v>
      </c>
      <c r="P224" s="329" t="s">
        <v>24</v>
      </c>
      <c r="Q224" s="329"/>
      <c r="R224" s="329"/>
      <c r="S224" s="341"/>
      <c r="T224" s="341"/>
      <c r="U224" s="341"/>
      <c r="V224" s="341"/>
      <c r="W224" s="341"/>
      <c r="X224" s="329"/>
      <c r="Y224" s="329"/>
      <c r="Z224" s="329"/>
      <c r="AA224" s="47">
        <v>1</v>
      </c>
      <c r="AB224" s="329"/>
      <c r="AC224" s="341"/>
      <c r="AD224" s="329" t="s">
        <v>46</v>
      </c>
      <c r="AE224" s="329"/>
      <c r="AF224" s="329"/>
      <c r="AG224" s="329"/>
      <c r="AH224" s="329"/>
      <c r="AI224" s="329"/>
      <c r="AJ224" s="329"/>
      <c r="AK224" s="329"/>
      <c r="AL224" s="329"/>
      <c r="AM224" s="329"/>
      <c r="AN224" s="329"/>
      <c r="AO224" s="329"/>
      <c r="AP224" s="329"/>
      <c r="AQ224" s="329"/>
      <c r="AR224" s="329"/>
      <c r="AS224" s="329"/>
      <c r="AT224" s="329"/>
      <c r="AU224" s="329"/>
      <c r="AV224" s="329"/>
      <c r="AW224" s="329"/>
      <c r="AX224" s="329"/>
      <c r="AY224" s="39"/>
      <c r="AZ224" s="39"/>
      <c r="BA224" s="39"/>
      <c r="BB224" s="39"/>
      <c r="BC224" s="329"/>
      <c r="BD224" s="329"/>
      <c r="BE224" s="329"/>
      <c r="BF224" s="329"/>
      <c r="BG224" s="329"/>
      <c r="BH224" s="329"/>
      <c r="BI224" s="329"/>
      <c r="BJ224" s="45">
        <v>2</v>
      </c>
      <c r="BK224" s="45">
        <v>1</v>
      </c>
      <c r="BL224" s="45">
        <v>2</v>
      </c>
      <c r="BM224" s="45">
        <v>2</v>
      </c>
      <c r="BN224" s="45">
        <v>2</v>
      </c>
      <c r="BO224" s="45">
        <v>2</v>
      </c>
      <c r="BP224" s="45">
        <v>2</v>
      </c>
      <c r="BQ224" s="45">
        <v>2</v>
      </c>
      <c r="BR224" s="45">
        <v>2</v>
      </c>
      <c r="BS224" s="45">
        <v>2</v>
      </c>
      <c r="BT224" s="45">
        <v>1</v>
      </c>
      <c r="BU224" s="45">
        <v>2</v>
      </c>
      <c r="BV224" s="45">
        <v>2</v>
      </c>
      <c r="BW224" s="45">
        <v>2</v>
      </c>
      <c r="BX224" s="45">
        <v>2</v>
      </c>
      <c r="BY224" s="45">
        <v>2</v>
      </c>
      <c r="BZ224" s="45">
        <v>1</v>
      </c>
      <c r="CA224" s="45">
        <v>2</v>
      </c>
      <c r="CB224" s="45">
        <v>2</v>
      </c>
      <c r="CC224" s="45">
        <v>2</v>
      </c>
      <c r="CD224" s="45">
        <v>2</v>
      </c>
      <c r="CE224" s="45">
        <v>2</v>
      </c>
      <c r="CF224" s="45">
        <v>2</v>
      </c>
      <c r="CG224" s="45">
        <v>2</v>
      </c>
      <c r="CH224" s="45">
        <v>2</v>
      </c>
      <c r="CI224" s="45">
        <v>2</v>
      </c>
      <c r="CJ224" s="45">
        <v>2</v>
      </c>
      <c r="CK224" s="45">
        <v>2</v>
      </c>
      <c r="CL224" s="45">
        <v>2</v>
      </c>
      <c r="CM224" s="45">
        <v>2</v>
      </c>
      <c r="CN224" s="45">
        <v>1</v>
      </c>
      <c r="CO224" s="45">
        <v>2</v>
      </c>
      <c r="CP224" s="45">
        <v>2</v>
      </c>
      <c r="CQ224" s="45">
        <v>2</v>
      </c>
      <c r="CR224" s="45">
        <v>2</v>
      </c>
      <c r="CS224" s="45">
        <v>2</v>
      </c>
      <c r="CT224" s="45">
        <v>2</v>
      </c>
      <c r="CU224" s="45">
        <v>2</v>
      </c>
      <c r="CV224" s="45">
        <v>2</v>
      </c>
      <c r="CW224" s="45">
        <v>2</v>
      </c>
      <c r="CX224" s="45">
        <v>2</v>
      </c>
      <c r="CY224" s="43"/>
      <c r="CZ224" s="42"/>
      <c r="DA224" s="43"/>
      <c r="DB224" s="42"/>
      <c r="DC224" s="43"/>
      <c r="DD224" s="42"/>
      <c r="DE224" s="43"/>
      <c r="DF224" s="42"/>
      <c r="DG224" s="43"/>
      <c r="DH224" s="43"/>
      <c r="DI224" s="39"/>
    </row>
    <row r="225" spans="1:113" s="38" customFormat="1" ht="176.25" hidden="1" customHeight="1" x14ac:dyDescent="0.25">
      <c r="A225" s="282"/>
      <c r="B225" s="165"/>
      <c r="C225" s="324" t="s">
        <v>600</v>
      </c>
      <c r="D225" s="324"/>
      <c r="E225" s="164" t="s">
        <v>599</v>
      </c>
      <c r="F225" s="324"/>
      <c r="G225" s="310" t="s">
        <v>598</v>
      </c>
      <c r="H225" s="326" t="s">
        <v>597</v>
      </c>
      <c r="I225" s="327">
        <v>1</v>
      </c>
      <c r="J225" s="329" t="s">
        <v>28</v>
      </c>
      <c r="K225" s="329" t="s">
        <v>27</v>
      </c>
      <c r="L225" s="310" t="s">
        <v>204</v>
      </c>
      <c r="M225" s="50"/>
      <c r="N225" s="51"/>
      <c r="O225" s="50">
        <v>1</v>
      </c>
      <c r="P225" s="329"/>
      <c r="Q225" s="329"/>
      <c r="R225" s="329" t="s">
        <v>24</v>
      </c>
      <c r="S225" s="341"/>
      <c r="T225" s="341"/>
      <c r="U225" s="341"/>
      <c r="V225" s="341"/>
      <c r="W225" s="341"/>
      <c r="X225" s="329"/>
      <c r="Y225" s="329"/>
      <c r="Z225" s="329"/>
      <c r="AA225" s="47">
        <v>1</v>
      </c>
      <c r="AB225" s="329"/>
      <c r="AC225" s="341"/>
      <c r="AD225" s="329"/>
      <c r="AE225" s="329"/>
      <c r="AF225" s="329"/>
      <c r="AG225" s="329"/>
      <c r="AH225" s="329"/>
      <c r="AI225" s="329"/>
      <c r="AJ225" s="329" t="s">
        <v>46</v>
      </c>
      <c r="AK225" s="329"/>
      <c r="AL225" s="329"/>
      <c r="AM225" s="329"/>
      <c r="AN225" s="329"/>
      <c r="AO225" s="329"/>
      <c r="AP225" s="329"/>
      <c r="AQ225" s="329"/>
      <c r="AR225" s="329"/>
      <c r="AS225" s="329"/>
      <c r="AT225" s="329"/>
      <c r="AU225" s="329"/>
      <c r="AV225" s="329"/>
      <c r="AW225" s="329"/>
      <c r="AX225" s="329"/>
      <c r="AY225" s="39"/>
      <c r="AZ225" s="39"/>
      <c r="BA225" s="39"/>
      <c r="BB225" s="39"/>
      <c r="BC225" s="329"/>
      <c r="BD225" s="329"/>
      <c r="BE225" s="329"/>
      <c r="BF225" s="329"/>
      <c r="BG225" s="329"/>
      <c r="BH225" s="329"/>
      <c r="BI225" s="329"/>
      <c r="BJ225" s="45">
        <v>1</v>
      </c>
      <c r="BK225" s="45">
        <v>1</v>
      </c>
      <c r="BL225" s="45">
        <v>2</v>
      </c>
      <c r="BM225" s="45">
        <v>1</v>
      </c>
      <c r="BN225" s="45">
        <v>1</v>
      </c>
      <c r="BO225" s="45">
        <v>2</v>
      </c>
      <c r="BP225" s="45">
        <v>1</v>
      </c>
      <c r="BQ225" s="45">
        <v>2</v>
      </c>
      <c r="BR225" s="45">
        <v>1</v>
      </c>
      <c r="BS225" s="45">
        <v>2</v>
      </c>
      <c r="BT225" s="45">
        <v>1</v>
      </c>
      <c r="BU225" s="45">
        <v>2</v>
      </c>
      <c r="BV225" s="45">
        <v>1</v>
      </c>
      <c r="BW225" s="45">
        <v>1</v>
      </c>
      <c r="BX225" s="45">
        <v>2</v>
      </c>
      <c r="BY225" s="45">
        <v>2</v>
      </c>
      <c r="BZ225" s="45">
        <v>1</v>
      </c>
      <c r="CA225" s="45">
        <v>2</v>
      </c>
      <c r="CB225" s="45">
        <v>1</v>
      </c>
      <c r="CC225" s="45">
        <v>2</v>
      </c>
      <c r="CD225" s="45">
        <v>2</v>
      </c>
      <c r="CE225" s="45">
        <v>2</v>
      </c>
      <c r="CF225" s="45">
        <v>2</v>
      </c>
      <c r="CG225" s="45">
        <v>2</v>
      </c>
      <c r="CH225" s="45">
        <v>2</v>
      </c>
      <c r="CI225" s="45">
        <v>2</v>
      </c>
      <c r="CJ225" s="45">
        <v>2</v>
      </c>
      <c r="CK225" s="45">
        <v>2</v>
      </c>
      <c r="CL225" s="45">
        <v>2</v>
      </c>
      <c r="CM225" s="45">
        <v>2</v>
      </c>
      <c r="CN225" s="45">
        <v>1</v>
      </c>
      <c r="CO225" s="45">
        <v>2</v>
      </c>
      <c r="CP225" s="45">
        <v>1</v>
      </c>
      <c r="CQ225" s="45">
        <v>2</v>
      </c>
      <c r="CR225" s="45">
        <v>2</v>
      </c>
      <c r="CS225" s="45">
        <v>2</v>
      </c>
      <c r="CT225" s="45">
        <v>2</v>
      </c>
      <c r="CU225" s="45">
        <v>2</v>
      </c>
      <c r="CV225" s="45">
        <v>2</v>
      </c>
      <c r="CW225" s="45">
        <v>2</v>
      </c>
      <c r="CX225" s="45">
        <v>2</v>
      </c>
      <c r="CY225" s="137">
        <f>COUNTIF($BJ225:$CX225,2)</f>
        <v>28</v>
      </c>
      <c r="CZ225" s="136">
        <f>CY225/COUNTA($BJ225:$CX225)</f>
        <v>0.68292682926829273</v>
      </c>
      <c r="DA225" s="137">
        <f>COUNTIF($BJ225:$CX225,1)</f>
        <v>13</v>
      </c>
      <c r="DB225" s="136">
        <f>DA225/COUNTA($BI225:$CX225)</f>
        <v>0.31707317073170732</v>
      </c>
      <c r="DC225" s="137">
        <f>COUNTIF($BI225:$CX225,0)</f>
        <v>0</v>
      </c>
      <c r="DD225" s="136">
        <f>DC225/COUNTA($BI225:$CX225)</f>
        <v>0</v>
      </c>
      <c r="DE225" s="137">
        <f>COUNTIF($BI225:$CX225,"KĐG")</f>
        <v>0</v>
      </c>
      <c r="DF225" s="136">
        <f>DE225/COUNTA($BI225:$CX225)</f>
        <v>0</v>
      </c>
      <c r="DG225" s="160">
        <f>(((CY225*2)+(DA225*1)+(DC225*0)))/COUNTA($BI225:$CX225)</f>
        <v>1.6829268292682926</v>
      </c>
      <c r="DH225" s="137" t="str">
        <f>IF(DG225&gt;=1.6,"Đạt mục tiêu",IF(DG225&gt;=1,"Cần cố gắng","Chưa đạt"))</f>
        <v>Đạt mục tiêu</v>
      </c>
      <c r="DI225" s="39"/>
    </row>
    <row r="226" spans="1:113" s="38" customFormat="1" ht="159.75" hidden="1" customHeight="1" x14ac:dyDescent="0.25">
      <c r="A226" s="282"/>
      <c r="B226" s="165"/>
      <c r="C226" s="324" t="s">
        <v>596</v>
      </c>
      <c r="D226" s="324"/>
      <c r="E226" s="164" t="s">
        <v>595</v>
      </c>
      <c r="F226" s="324"/>
      <c r="G226" s="310" t="s">
        <v>594</v>
      </c>
      <c r="H226" s="326" t="s">
        <v>593</v>
      </c>
      <c r="I226" s="327">
        <v>1</v>
      </c>
      <c r="J226" s="329" t="s">
        <v>47</v>
      </c>
      <c r="K226" s="329" t="s">
        <v>27</v>
      </c>
      <c r="L226" s="310" t="s">
        <v>204</v>
      </c>
      <c r="M226" s="50"/>
      <c r="N226" s="51"/>
      <c r="O226" s="50">
        <v>1</v>
      </c>
      <c r="P226" s="329"/>
      <c r="Q226" s="329"/>
      <c r="R226" s="329"/>
      <c r="S226" s="341"/>
      <c r="T226" s="341" t="s">
        <v>24</v>
      </c>
      <c r="U226" s="341"/>
      <c r="V226" s="341"/>
      <c r="W226" s="341"/>
      <c r="X226" s="329"/>
      <c r="Y226" s="329"/>
      <c r="Z226" s="329"/>
      <c r="AA226" s="47">
        <v>1</v>
      </c>
      <c r="AB226" s="329"/>
      <c r="AC226" s="341"/>
      <c r="AD226" s="329"/>
      <c r="AE226" s="329"/>
      <c r="AF226" s="329"/>
      <c r="AG226" s="329"/>
      <c r="AH226" s="329"/>
      <c r="AI226" s="329"/>
      <c r="AJ226" s="329"/>
      <c r="AK226" s="329"/>
      <c r="AL226" s="329"/>
      <c r="AM226" s="329"/>
      <c r="AN226" s="329"/>
      <c r="AO226" s="329"/>
      <c r="AP226" s="329"/>
      <c r="AQ226" s="329"/>
      <c r="AR226" s="329"/>
      <c r="AS226" s="329"/>
      <c r="AT226" s="329" t="s">
        <v>46</v>
      </c>
      <c r="AU226" s="329"/>
      <c r="AV226" s="329"/>
      <c r="AW226" s="329"/>
      <c r="AX226" s="329"/>
      <c r="AY226" s="39"/>
      <c r="AZ226" s="39"/>
      <c r="BA226" s="39"/>
      <c r="BB226" s="39"/>
      <c r="BC226" s="329"/>
      <c r="BD226" s="329"/>
      <c r="BE226" s="329"/>
      <c r="BF226" s="329"/>
      <c r="BG226" s="329"/>
      <c r="BH226" s="329"/>
      <c r="BI226" s="329"/>
      <c r="BJ226" s="45"/>
      <c r="BK226" s="45"/>
      <c r="BL226" s="45"/>
      <c r="BM226" s="45"/>
      <c r="BN226" s="45"/>
      <c r="BO226" s="45"/>
      <c r="BP226" s="45"/>
      <c r="BQ226" s="45"/>
      <c r="BR226" s="45"/>
      <c r="BS226" s="45"/>
      <c r="BT226" s="45"/>
      <c r="BU226" s="45"/>
      <c r="BV226" s="45"/>
      <c r="BW226" s="45"/>
      <c r="BX226" s="45"/>
      <c r="BY226" s="45"/>
      <c r="BZ226" s="45"/>
      <c r="CA226" s="45"/>
      <c r="CB226" s="45"/>
      <c r="CC226" s="45"/>
      <c r="CD226" s="45"/>
      <c r="CE226" s="45"/>
      <c r="CF226" s="45"/>
      <c r="CG226" s="45"/>
      <c r="CH226" s="45"/>
      <c r="CI226" s="45"/>
      <c r="CJ226" s="45"/>
      <c r="CK226" s="45"/>
      <c r="CL226" s="45"/>
      <c r="CM226" s="45"/>
      <c r="CN226" s="45"/>
      <c r="CO226" s="45"/>
      <c r="CP226" s="45"/>
      <c r="CQ226" s="45"/>
      <c r="CR226" s="45"/>
      <c r="CS226" s="45"/>
      <c r="CT226" s="45"/>
      <c r="CU226" s="45"/>
      <c r="CV226" s="45"/>
      <c r="CW226" s="45"/>
      <c r="CX226" s="45"/>
      <c r="CY226" s="43"/>
      <c r="CZ226" s="42"/>
      <c r="DA226" s="43"/>
      <c r="DB226" s="42"/>
      <c r="DC226" s="43"/>
      <c r="DD226" s="42"/>
      <c r="DE226" s="43"/>
      <c r="DF226" s="42"/>
      <c r="DG226" s="43"/>
      <c r="DH226" s="43"/>
      <c r="DI226" s="39"/>
    </row>
    <row r="227" spans="1:113" s="38" customFormat="1" ht="183" hidden="1" customHeight="1" x14ac:dyDescent="0.25">
      <c r="A227" s="282"/>
      <c r="B227" s="165"/>
      <c r="C227" s="324" t="s">
        <v>592</v>
      </c>
      <c r="D227" s="324" t="s">
        <v>35</v>
      </c>
      <c r="E227" s="164" t="s">
        <v>591</v>
      </c>
      <c r="F227" s="324" t="s">
        <v>34</v>
      </c>
      <c r="G227" s="310" t="s">
        <v>590</v>
      </c>
      <c r="H227" s="326" t="s">
        <v>589</v>
      </c>
      <c r="I227" s="327">
        <v>1</v>
      </c>
      <c r="J227" s="329" t="s">
        <v>57</v>
      </c>
      <c r="K227" s="329" t="s">
        <v>27</v>
      </c>
      <c r="L227" s="310" t="s">
        <v>204</v>
      </c>
      <c r="M227" s="50"/>
      <c r="N227" s="51"/>
      <c r="O227" s="50">
        <v>1</v>
      </c>
      <c r="P227" s="329"/>
      <c r="Q227" s="329"/>
      <c r="R227" s="329"/>
      <c r="S227" s="341"/>
      <c r="T227" s="341"/>
      <c r="U227" s="341"/>
      <c r="V227" s="341"/>
      <c r="W227" s="341" t="s">
        <v>24</v>
      </c>
      <c r="X227" s="329"/>
      <c r="Y227" s="329"/>
      <c r="Z227" s="329"/>
      <c r="AA227" s="47">
        <v>1</v>
      </c>
      <c r="AB227" s="329"/>
      <c r="AC227" s="341"/>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29"/>
      <c r="AY227" s="39"/>
      <c r="AZ227" s="39"/>
      <c r="BA227" s="39"/>
      <c r="BB227" s="39"/>
      <c r="BC227" s="329"/>
      <c r="BD227" s="329"/>
      <c r="BE227" s="329"/>
      <c r="BF227" s="329"/>
      <c r="BG227" s="329"/>
      <c r="BH227" s="329"/>
      <c r="BI227" s="329"/>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3"/>
      <c r="CZ227" s="42"/>
      <c r="DA227" s="43"/>
      <c r="DB227" s="42"/>
      <c r="DC227" s="43"/>
      <c r="DD227" s="42"/>
      <c r="DE227" s="43"/>
      <c r="DF227" s="42"/>
      <c r="DG227" s="43"/>
      <c r="DH227" s="43"/>
      <c r="DI227" s="39"/>
    </row>
    <row r="228" spans="1:113" s="38" customFormat="1" ht="168" hidden="1" customHeight="1" x14ac:dyDescent="0.25">
      <c r="A228" s="283"/>
      <c r="B228" s="285"/>
      <c r="C228" s="324" t="s">
        <v>588</v>
      </c>
      <c r="D228" s="310" t="s">
        <v>35</v>
      </c>
      <c r="E228" s="164" t="s">
        <v>587</v>
      </c>
      <c r="F228" s="324" t="s">
        <v>34</v>
      </c>
      <c r="G228" s="310" t="s">
        <v>587</v>
      </c>
      <c r="H228" s="326" t="s">
        <v>586</v>
      </c>
      <c r="I228" s="327">
        <v>1</v>
      </c>
      <c r="J228" s="329" t="s">
        <v>41</v>
      </c>
      <c r="K228" s="329" t="s">
        <v>27</v>
      </c>
      <c r="L228" s="310" t="s">
        <v>204</v>
      </c>
      <c r="M228" s="341" t="s">
        <v>37</v>
      </c>
      <c r="N228" s="51" t="s">
        <v>24</v>
      </c>
      <c r="O228" s="50">
        <v>1</v>
      </c>
      <c r="P228" s="329"/>
      <c r="Q228" s="329"/>
      <c r="R228" s="329"/>
      <c r="S228" s="341"/>
      <c r="T228" s="341"/>
      <c r="U228" s="341"/>
      <c r="V228" s="341"/>
      <c r="W228" s="341"/>
      <c r="X228" s="329"/>
      <c r="Y228" s="329" t="s">
        <v>24</v>
      </c>
      <c r="Z228" s="329"/>
      <c r="AA228" s="47">
        <f t="shared" ref="AA228:AA236" si="95">COUNTIF(P228:Z228,"x")</f>
        <v>1</v>
      </c>
      <c r="AB228" s="329"/>
      <c r="AC228" s="341"/>
      <c r="AD228" s="329"/>
      <c r="AE228" s="329"/>
      <c r="AF228" s="329"/>
      <c r="AG228" s="329"/>
      <c r="AH228" s="329"/>
      <c r="AI228" s="329"/>
      <c r="AJ228" s="329"/>
      <c r="AK228" s="329"/>
      <c r="AL228" s="329"/>
      <c r="AM228" s="329"/>
      <c r="AN228" s="329"/>
      <c r="AO228" s="329"/>
      <c r="AP228" s="329"/>
      <c r="AQ228" s="329"/>
      <c r="AR228" s="329"/>
      <c r="AS228" s="329"/>
      <c r="AT228" s="329"/>
      <c r="AU228" s="329"/>
      <c r="AV228" s="329"/>
      <c r="AW228" s="329"/>
      <c r="AX228" s="329"/>
      <c r="AY228" s="39"/>
      <c r="AZ228" s="39"/>
      <c r="BA228" s="39"/>
      <c r="BB228" s="39"/>
      <c r="BC228" s="329"/>
      <c r="BD228" s="329"/>
      <c r="BE228" s="329"/>
      <c r="BF228" s="329"/>
      <c r="BG228" s="329"/>
      <c r="BH228" s="329"/>
      <c r="BI228" s="329"/>
      <c r="BJ228" s="45">
        <v>2</v>
      </c>
      <c r="BK228" s="45">
        <v>2</v>
      </c>
      <c r="BL228" s="45">
        <v>2</v>
      </c>
      <c r="BM228" s="45">
        <v>2</v>
      </c>
      <c r="BN228" s="45">
        <v>2</v>
      </c>
      <c r="BO228" s="45">
        <v>2</v>
      </c>
      <c r="BP228" s="45">
        <v>2</v>
      </c>
      <c r="BQ228" s="45">
        <v>2</v>
      </c>
      <c r="BR228" s="45">
        <v>2</v>
      </c>
      <c r="BS228" s="45">
        <v>2</v>
      </c>
      <c r="BT228" s="45">
        <v>2</v>
      </c>
      <c r="BU228" s="45">
        <v>2</v>
      </c>
      <c r="BV228" s="45">
        <v>2</v>
      </c>
      <c r="BW228" s="45">
        <v>2</v>
      </c>
      <c r="BX228" s="45">
        <v>2</v>
      </c>
      <c r="BY228" s="45">
        <v>2</v>
      </c>
      <c r="BZ228" s="45">
        <v>2</v>
      </c>
      <c r="CA228" s="45">
        <v>2</v>
      </c>
      <c r="CB228" s="45">
        <v>2</v>
      </c>
      <c r="CC228" s="45">
        <v>2</v>
      </c>
      <c r="CD228" s="45">
        <v>2</v>
      </c>
      <c r="CE228" s="45">
        <v>2</v>
      </c>
      <c r="CF228" s="45">
        <v>2</v>
      </c>
      <c r="CG228" s="45">
        <v>2</v>
      </c>
      <c r="CH228" s="45">
        <v>2</v>
      </c>
      <c r="CI228" s="45">
        <v>2</v>
      </c>
      <c r="CJ228" s="45">
        <v>2</v>
      </c>
      <c r="CK228" s="45">
        <v>2</v>
      </c>
      <c r="CL228" s="45">
        <v>2</v>
      </c>
      <c r="CM228" s="45">
        <v>2</v>
      </c>
      <c r="CN228" s="45">
        <v>2</v>
      </c>
      <c r="CO228" s="45">
        <v>2</v>
      </c>
      <c r="CP228" s="45">
        <v>2</v>
      </c>
      <c r="CQ228" s="45">
        <v>2</v>
      </c>
      <c r="CR228" s="45">
        <v>2</v>
      </c>
      <c r="CS228" s="45">
        <v>2</v>
      </c>
      <c r="CT228" s="45">
        <v>2</v>
      </c>
      <c r="CU228" s="45"/>
      <c r="CV228" s="45"/>
      <c r="CW228" s="45"/>
      <c r="CX228" s="45">
        <v>2</v>
      </c>
      <c r="CY228" s="43">
        <f>COUNTIF($BI228:$CX228,2)</f>
        <v>38</v>
      </c>
      <c r="CZ228" s="42">
        <f>CY228/COUNTA($BI228:$CX228)</f>
        <v>1</v>
      </c>
      <c r="DA228" s="43">
        <f>COUNTIF($BI228:$CX228,1)</f>
        <v>0</v>
      </c>
      <c r="DB228" s="42">
        <f>DA228/COUNTA($BI228:$CX228)</f>
        <v>0</v>
      </c>
      <c r="DC228" s="43">
        <f t="shared" ref="DC228:DC236" si="96">COUNTIF($BI228:$CX228,0)</f>
        <v>0</v>
      </c>
      <c r="DD228" s="42">
        <f t="shared" ref="DD228:DD236" si="97">DC228/COUNTA($BI228:$CX228)</f>
        <v>0</v>
      </c>
      <c r="DE228" s="43">
        <f t="shared" ref="DE228:DE236" si="98">COUNTIF($BI228:$CX228,"KĐG")</f>
        <v>0</v>
      </c>
      <c r="DF228" s="42">
        <f t="shared" ref="DF228:DF236" si="99">DE228/COUNTA($BI228:$CX228)</f>
        <v>0</v>
      </c>
      <c r="DG228" s="52">
        <f t="shared" ref="DG228:DG236" si="100">(((CY228*2)+(DA228*1)+(DC228*0)))/COUNTA($BI228:$CX228)</f>
        <v>2</v>
      </c>
      <c r="DH228" s="43" t="str">
        <f t="shared" ref="DH228:DH236" si="101">IF(DG228&gt;=1.6,"Đạt mục tiêu",IF(DG228&gt;=1,"Cần cố gắng","Chưa đạt"))</f>
        <v>Đạt mục tiêu</v>
      </c>
      <c r="DI228" s="39"/>
    </row>
    <row r="229" spans="1:113" s="38" customFormat="1" ht="106.5" hidden="1" customHeight="1" x14ac:dyDescent="0.25">
      <c r="A229" s="268">
        <v>100</v>
      </c>
      <c r="B229" s="268"/>
      <c r="C229" s="324" t="s">
        <v>585</v>
      </c>
      <c r="D229" s="324" t="s">
        <v>35</v>
      </c>
      <c r="E229" s="324" t="s">
        <v>584</v>
      </c>
      <c r="F229" s="324" t="s">
        <v>34</v>
      </c>
      <c r="G229" s="324" t="s">
        <v>584</v>
      </c>
      <c r="H229" s="326" t="s">
        <v>583</v>
      </c>
      <c r="I229" s="327">
        <v>1</v>
      </c>
      <c r="J229" s="329" t="s">
        <v>84</v>
      </c>
      <c r="K229" s="329" t="s">
        <v>27</v>
      </c>
      <c r="L229" s="310" t="s">
        <v>204</v>
      </c>
      <c r="M229" s="341" t="s">
        <v>37</v>
      </c>
      <c r="N229" s="51" t="s">
        <v>24</v>
      </c>
      <c r="O229" s="50">
        <v>1</v>
      </c>
      <c r="P229" s="329"/>
      <c r="Q229" s="329"/>
      <c r="R229" s="329" t="s">
        <v>24</v>
      </c>
      <c r="S229" s="341"/>
      <c r="T229" s="341"/>
      <c r="U229" s="341"/>
      <c r="V229" s="341"/>
      <c r="W229" s="341"/>
      <c r="X229" s="329"/>
      <c r="Y229" s="329"/>
      <c r="Z229" s="329"/>
      <c r="AA229" s="47">
        <f t="shared" si="95"/>
        <v>1</v>
      </c>
      <c r="AB229" s="329"/>
      <c r="AC229" s="341"/>
      <c r="AD229" s="329"/>
      <c r="AE229" s="329"/>
      <c r="AF229" s="329"/>
      <c r="AG229" s="329"/>
      <c r="AH229" s="329" t="s">
        <v>40</v>
      </c>
      <c r="AI229" s="329" t="s">
        <v>40</v>
      </c>
      <c r="AJ229" s="329" t="s">
        <v>32</v>
      </c>
      <c r="AK229" s="329"/>
      <c r="AL229" s="329"/>
      <c r="AM229" s="329"/>
      <c r="AN229" s="329"/>
      <c r="AO229" s="329"/>
      <c r="AP229" s="329"/>
      <c r="AQ229" s="329"/>
      <c r="AR229" s="329"/>
      <c r="AS229" s="329"/>
      <c r="AT229" s="329"/>
      <c r="AU229" s="329"/>
      <c r="AV229" s="329"/>
      <c r="AW229" s="329" t="s">
        <v>32</v>
      </c>
      <c r="AX229" s="329"/>
      <c r="AY229" s="39"/>
      <c r="AZ229" s="39"/>
      <c r="BA229" s="39"/>
      <c r="BB229" s="39"/>
      <c r="BC229" s="329"/>
      <c r="BD229" s="329"/>
      <c r="BE229" s="329"/>
      <c r="BF229" s="329"/>
      <c r="BG229" s="329"/>
      <c r="BH229" s="329"/>
      <c r="BI229" s="329"/>
      <c r="BJ229" s="45">
        <v>2</v>
      </c>
      <c r="BK229" s="45">
        <v>2</v>
      </c>
      <c r="BL229" s="45">
        <v>2</v>
      </c>
      <c r="BM229" s="45">
        <v>2</v>
      </c>
      <c r="BN229" s="45">
        <v>2</v>
      </c>
      <c r="BO229" s="45">
        <v>2</v>
      </c>
      <c r="BP229" s="45">
        <v>2</v>
      </c>
      <c r="BQ229" s="45">
        <v>2</v>
      </c>
      <c r="BR229" s="45">
        <v>2</v>
      </c>
      <c r="BS229" s="45">
        <v>2</v>
      </c>
      <c r="BT229" s="45">
        <v>2</v>
      </c>
      <c r="BU229" s="45">
        <v>2</v>
      </c>
      <c r="BV229" s="45">
        <v>2</v>
      </c>
      <c r="BW229" s="45">
        <v>2</v>
      </c>
      <c r="BX229" s="45">
        <v>2</v>
      </c>
      <c r="BY229" s="45">
        <v>2</v>
      </c>
      <c r="BZ229" s="45">
        <v>2</v>
      </c>
      <c r="CA229" s="45">
        <v>2</v>
      </c>
      <c r="CB229" s="45">
        <v>2</v>
      </c>
      <c r="CC229" s="45">
        <v>2</v>
      </c>
      <c r="CD229" s="45">
        <v>2</v>
      </c>
      <c r="CE229" s="45">
        <v>2</v>
      </c>
      <c r="CF229" s="45">
        <v>2</v>
      </c>
      <c r="CG229" s="45">
        <v>2</v>
      </c>
      <c r="CH229" s="45">
        <v>2</v>
      </c>
      <c r="CI229" s="45">
        <v>2</v>
      </c>
      <c r="CJ229" s="45">
        <v>2</v>
      </c>
      <c r="CK229" s="45">
        <v>2</v>
      </c>
      <c r="CL229" s="45">
        <v>2</v>
      </c>
      <c r="CM229" s="45">
        <v>2</v>
      </c>
      <c r="CN229" s="45">
        <v>2</v>
      </c>
      <c r="CO229" s="45">
        <v>2</v>
      </c>
      <c r="CP229" s="45">
        <v>2</v>
      </c>
      <c r="CQ229" s="45">
        <v>2</v>
      </c>
      <c r="CR229" s="45">
        <v>2</v>
      </c>
      <c r="CS229" s="45">
        <v>2</v>
      </c>
      <c r="CT229" s="45">
        <v>2</v>
      </c>
      <c r="CU229" s="45"/>
      <c r="CV229" s="45"/>
      <c r="CW229" s="45"/>
      <c r="CX229" s="45">
        <v>2</v>
      </c>
      <c r="CY229" s="43">
        <f>COUNTIF($BJ229:$CX229,2)</f>
        <v>38</v>
      </c>
      <c r="CZ229" s="42">
        <f>CY229/COUNTA($BJ229:$CX229)</f>
        <v>1</v>
      </c>
      <c r="DA229" s="43">
        <f>COUNTIF($BJ229:$CX229,1)</f>
        <v>0</v>
      </c>
      <c r="DB229" s="42">
        <f>DA229/COUNTA($BI229:$CX229)</f>
        <v>0</v>
      </c>
      <c r="DC229" s="43">
        <f t="shared" si="96"/>
        <v>0</v>
      </c>
      <c r="DD229" s="42">
        <f t="shared" si="97"/>
        <v>0</v>
      </c>
      <c r="DE229" s="43">
        <f t="shared" si="98"/>
        <v>0</v>
      </c>
      <c r="DF229" s="42">
        <f t="shared" si="99"/>
        <v>0</v>
      </c>
      <c r="DG229" s="52">
        <f t="shared" si="100"/>
        <v>2</v>
      </c>
      <c r="DH229" s="43" t="str">
        <f t="shared" si="101"/>
        <v>Đạt mục tiêu</v>
      </c>
      <c r="DI229" s="39"/>
    </row>
    <row r="230" spans="1:113" s="38" customFormat="1" ht="93.75" hidden="1" customHeight="1" x14ac:dyDescent="0.25">
      <c r="A230" s="268">
        <v>101</v>
      </c>
      <c r="B230" s="268"/>
      <c r="C230" s="353" t="s">
        <v>582</v>
      </c>
      <c r="D230" s="353" t="s">
        <v>243</v>
      </c>
      <c r="E230" s="353" t="s">
        <v>581</v>
      </c>
      <c r="F230" s="353" t="s">
        <v>243</v>
      </c>
      <c r="G230" s="353" t="s">
        <v>581</v>
      </c>
      <c r="H230" s="353" t="s">
        <v>581</v>
      </c>
      <c r="I230" s="327"/>
      <c r="J230" s="329" t="s">
        <v>43</v>
      </c>
      <c r="K230" s="329" t="s">
        <v>27</v>
      </c>
      <c r="L230" s="310" t="s">
        <v>204</v>
      </c>
      <c r="M230" s="341" t="s">
        <v>37</v>
      </c>
      <c r="N230" s="51" t="s">
        <v>24</v>
      </c>
      <c r="O230" s="50"/>
      <c r="P230" s="329"/>
      <c r="Q230" s="329"/>
      <c r="R230" s="329"/>
      <c r="S230" s="341" t="s">
        <v>24</v>
      </c>
      <c r="T230" s="341"/>
      <c r="U230" s="341"/>
      <c r="V230" s="341"/>
      <c r="W230" s="341"/>
      <c r="X230" s="329"/>
      <c r="Y230" s="329"/>
      <c r="Z230" s="329"/>
      <c r="AA230" s="47">
        <f t="shared" si="95"/>
        <v>1</v>
      </c>
      <c r="AB230" s="329"/>
      <c r="AC230" s="341"/>
      <c r="AD230" s="329"/>
      <c r="AE230" s="329"/>
      <c r="AF230" s="329"/>
      <c r="AG230" s="329"/>
      <c r="AH230" s="329"/>
      <c r="AI230" s="329"/>
      <c r="AJ230" s="329"/>
      <c r="AK230" s="329"/>
      <c r="AL230" s="329"/>
      <c r="AM230" s="329" t="s">
        <v>32</v>
      </c>
      <c r="AN230" s="329"/>
      <c r="AO230" s="329"/>
      <c r="AP230" s="329"/>
      <c r="AQ230" s="329"/>
      <c r="AR230" s="329"/>
      <c r="AS230" s="329"/>
      <c r="AT230" s="329"/>
      <c r="AU230" s="329"/>
      <c r="AV230" s="329"/>
      <c r="AW230" s="329"/>
      <c r="AX230" s="329"/>
      <c r="AY230" s="39"/>
      <c r="AZ230" s="39"/>
      <c r="BA230" s="39"/>
      <c r="BB230" s="39"/>
      <c r="BC230" s="329"/>
      <c r="BD230" s="329"/>
      <c r="BE230" s="329"/>
      <c r="BF230" s="329"/>
      <c r="BG230" s="329"/>
      <c r="BH230" s="329"/>
      <c r="BI230" s="329"/>
      <c r="BJ230" s="45">
        <v>2</v>
      </c>
      <c r="BK230" s="45">
        <v>1</v>
      </c>
      <c r="BL230" s="45">
        <v>2</v>
      </c>
      <c r="BM230" s="45">
        <v>2</v>
      </c>
      <c r="BN230" s="45">
        <v>2</v>
      </c>
      <c r="BO230" s="45">
        <v>2</v>
      </c>
      <c r="BP230" s="45">
        <v>2</v>
      </c>
      <c r="BQ230" s="45">
        <v>2</v>
      </c>
      <c r="BR230" s="45">
        <v>2</v>
      </c>
      <c r="BS230" s="45">
        <v>2</v>
      </c>
      <c r="BT230" s="45">
        <v>1</v>
      </c>
      <c r="BU230" s="45">
        <v>2</v>
      </c>
      <c r="BV230" s="45">
        <v>2</v>
      </c>
      <c r="BW230" s="45">
        <v>2</v>
      </c>
      <c r="BX230" s="45">
        <v>2</v>
      </c>
      <c r="BY230" s="45">
        <v>2</v>
      </c>
      <c r="BZ230" s="45">
        <v>1</v>
      </c>
      <c r="CA230" s="45">
        <v>2</v>
      </c>
      <c r="CB230" s="45">
        <v>2</v>
      </c>
      <c r="CC230" s="45">
        <v>2</v>
      </c>
      <c r="CD230" s="45">
        <v>2</v>
      </c>
      <c r="CE230" s="45">
        <v>2</v>
      </c>
      <c r="CF230" s="45">
        <v>2</v>
      </c>
      <c r="CG230" s="45">
        <v>2</v>
      </c>
      <c r="CH230" s="45">
        <v>2</v>
      </c>
      <c r="CI230" s="45">
        <v>2</v>
      </c>
      <c r="CJ230" s="45">
        <v>2</v>
      </c>
      <c r="CK230" s="45">
        <v>2</v>
      </c>
      <c r="CL230" s="45">
        <v>2</v>
      </c>
      <c r="CM230" s="45">
        <v>2</v>
      </c>
      <c r="CN230" s="45">
        <v>1</v>
      </c>
      <c r="CO230" s="45">
        <v>2</v>
      </c>
      <c r="CP230" s="45">
        <v>2</v>
      </c>
      <c r="CQ230" s="45">
        <v>2</v>
      </c>
      <c r="CR230" s="45">
        <v>2</v>
      </c>
      <c r="CS230" s="45">
        <v>2</v>
      </c>
      <c r="CT230" s="45">
        <v>2</v>
      </c>
      <c r="CU230" s="45">
        <v>2</v>
      </c>
      <c r="CV230" s="45">
        <v>2</v>
      </c>
      <c r="CW230" s="45">
        <v>2</v>
      </c>
      <c r="CX230" s="45">
        <v>2</v>
      </c>
      <c r="CY230" s="40">
        <f t="shared" ref="CY230:CY236" si="102">COUNTIF($BI230:$CX230,2)</f>
        <v>37</v>
      </c>
      <c r="CZ230" s="53">
        <f>CY230/COUNTA($BI230:$CX230)</f>
        <v>0.90243902439024393</v>
      </c>
      <c r="DA230" s="40">
        <f>COUNTIF($BI230:$CX230,1)</f>
        <v>4</v>
      </c>
      <c r="DB230" s="44">
        <f>DA230/33</f>
        <v>0.12121212121212122</v>
      </c>
      <c r="DC230" s="40">
        <f t="shared" si="96"/>
        <v>0</v>
      </c>
      <c r="DD230" s="44">
        <f t="shared" si="97"/>
        <v>0</v>
      </c>
      <c r="DE230" s="43">
        <f t="shared" si="98"/>
        <v>0</v>
      </c>
      <c r="DF230" s="42">
        <f t="shared" si="99"/>
        <v>0</v>
      </c>
      <c r="DG230" s="41">
        <f t="shared" si="100"/>
        <v>1.9024390243902438</v>
      </c>
      <c r="DH230" s="40" t="str">
        <f t="shared" si="101"/>
        <v>Đạt mục tiêu</v>
      </c>
      <c r="DI230" s="39"/>
    </row>
    <row r="231" spans="1:113" ht="84.75" hidden="1" customHeight="1" x14ac:dyDescent="0.25">
      <c r="A231" s="268">
        <v>102</v>
      </c>
      <c r="B231" s="268"/>
      <c r="C231" s="324" t="s">
        <v>580</v>
      </c>
      <c r="D231" s="324" t="s">
        <v>34</v>
      </c>
      <c r="E231" s="324" t="s">
        <v>579</v>
      </c>
      <c r="F231" s="324" t="s">
        <v>34</v>
      </c>
      <c r="G231" s="324" t="s">
        <v>579</v>
      </c>
      <c r="H231" s="63" t="s">
        <v>578</v>
      </c>
      <c r="I231" s="301">
        <v>1</v>
      </c>
      <c r="J231" s="318" t="s">
        <v>49</v>
      </c>
      <c r="K231" s="318"/>
      <c r="L231" s="346" t="s">
        <v>204</v>
      </c>
      <c r="M231" s="345"/>
      <c r="N231" s="351"/>
      <c r="O231" s="50">
        <v>1</v>
      </c>
      <c r="P231" s="318"/>
      <c r="Q231" s="318"/>
      <c r="R231" s="318"/>
      <c r="S231" s="318"/>
      <c r="T231" s="318"/>
      <c r="U231" s="318" t="s">
        <v>24</v>
      </c>
      <c r="V231" s="318"/>
      <c r="W231" s="318"/>
      <c r="X231" s="318"/>
      <c r="Y231" s="318"/>
      <c r="Z231" s="318"/>
      <c r="AA231" s="47">
        <f t="shared" si="95"/>
        <v>1</v>
      </c>
      <c r="AB231" s="329"/>
      <c r="AC231" s="318"/>
      <c r="AD231" s="318"/>
      <c r="AE231" s="318"/>
      <c r="AF231" s="318"/>
      <c r="AG231" s="318"/>
      <c r="AH231" s="318"/>
      <c r="AI231" s="318"/>
      <c r="AJ231" s="318"/>
      <c r="AK231" s="318"/>
      <c r="AL231" s="318"/>
      <c r="AM231" s="318"/>
      <c r="AN231" s="318"/>
      <c r="AO231" s="318"/>
      <c r="AP231" s="318"/>
      <c r="AQ231" s="318"/>
      <c r="AR231" s="318"/>
      <c r="AS231" s="318"/>
      <c r="AT231" s="318"/>
      <c r="AU231" s="318"/>
      <c r="AV231" s="318"/>
      <c r="AW231" s="318"/>
      <c r="AX231" s="318"/>
      <c r="AY231" s="342"/>
      <c r="AZ231" s="472"/>
      <c r="BA231" s="342"/>
      <c r="BB231" s="472"/>
      <c r="BC231" s="318"/>
      <c r="BD231" s="318"/>
      <c r="BE231" s="318"/>
      <c r="BF231" s="318"/>
      <c r="BG231" s="318"/>
      <c r="BH231" s="318"/>
      <c r="BI231" s="318"/>
      <c r="BJ231" s="45">
        <v>2</v>
      </c>
      <c r="BK231" s="45">
        <v>2</v>
      </c>
      <c r="BL231" s="45">
        <v>2</v>
      </c>
      <c r="BM231" s="45">
        <v>2</v>
      </c>
      <c r="BN231" s="45">
        <v>2</v>
      </c>
      <c r="BO231" s="45">
        <v>2</v>
      </c>
      <c r="BP231" s="45">
        <v>2</v>
      </c>
      <c r="BQ231" s="45">
        <v>2</v>
      </c>
      <c r="BR231" s="45">
        <v>2</v>
      </c>
      <c r="BS231" s="45">
        <v>2</v>
      </c>
      <c r="BT231" s="45">
        <v>2</v>
      </c>
      <c r="BU231" s="45">
        <v>2</v>
      </c>
      <c r="BV231" s="45">
        <v>2</v>
      </c>
      <c r="BW231" s="45">
        <v>2</v>
      </c>
      <c r="BX231" s="45">
        <v>2</v>
      </c>
      <c r="BY231" s="45">
        <v>2</v>
      </c>
      <c r="BZ231" s="45">
        <v>2</v>
      </c>
      <c r="CA231" s="45">
        <v>2</v>
      </c>
      <c r="CB231" s="45">
        <v>2</v>
      </c>
      <c r="CC231" s="45">
        <v>2</v>
      </c>
      <c r="CD231" s="45">
        <v>2</v>
      </c>
      <c r="CE231" s="45">
        <v>2</v>
      </c>
      <c r="CF231" s="45">
        <v>2</v>
      </c>
      <c r="CG231" s="45">
        <v>2</v>
      </c>
      <c r="CH231" s="45">
        <v>2</v>
      </c>
      <c r="CI231" s="45">
        <v>2</v>
      </c>
      <c r="CJ231" s="45">
        <v>2</v>
      </c>
      <c r="CK231" s="45">
        <v>2</v>
      </c>
      <c r="CL231" s="45">
        <v>2</v>
      </c>
      <c r="CM231" s="45">
        <v>2</v>
      </c>
      <c r="CN231" s="45">
        <v>2</v>
      </c>
      <c r="CO231" s="45">
        <v>2</v>
      </c>
      <c r="CP231" s="45">
        <v>2</v>
      </c>
      <c r="CQ231" s="45">
        <v>2</v>
      </c>
      <c r="CR231" s="45">
        <v>2</v>
      </c>
      <c r="CS231" s="45">
        <v>2</v>
      </c>
      <c r="CT231" s="45">
        <v>2</v>
      </c>
      <c r="CU231" s="45"/>
      <c r="CV231" s="45"/>
      <c r="CW231" s="45"/>
      <c r="CX231" s="45">
        <v>2</v>
      </c>
      <c r="CY231" s="40">
        <f t="shared" si="102"/>
        <v>38</v>
      </c>
      <c r="CZ231" s="44">
        <f>CY231/33</f>
        <v>1.1515151515151516</v>
      </c>
      <c r="DA231" s="40">
        <f>COUNTIF($BI231:$CX231,1)</f>
        <v>0</v>
      </c>
      <c r="DB231" s="44">
        <f>DA231/33</f>
        <v>0</v>
      </c>
      <c r="DC231" s="40">
        <f t="shared" si="96"/>
        <v>0</v>
      </c>
      <c r="DD231" s="44">
        <f t="shared" si="97"/>
        <v>0</v>
      </c>
      <c r="DE231" s="43">
        <f t="shared" si="98"/>
        <v>0</v>
      </c>
      <c r="DF231" s="42">
        <f t="shared" si="99"/>
        <v>0</v>
      </c>
      <c r="DG231" s="41">
        <f t="shared" si="100"/>
        <v>2</v>
      </c>
      <c r="DH231" s="40" t="str">
        <f t="shared" si="101"/>
        <v>Đạt mục tiêu</v>
      </c>
      <c r="DI231" s="342"/>
    </row>
    <row r="232" spans="1:113" ht="18" customHeight="1" x14ac:dyDescent="0.25">
      <c r="A232" s="267"/>
      <c r="B232" s="77"/>
      <c r="C232" s="564" t="s">
        <v>577</v>
      </c>
      <c r="D232" s="571"/>
      <c r="E232" s="566"/>
      <c r="F232" s="571"/>
      <c r="G232" s="565"/>
      <c r="H232" s="567"/>
      <c r="I232" s="386" t="s">
        <v>314</v>
      </c>
      <c r="J232" s="262" t="s">
        <v>314</v>
      </c>
      <c r="K232" s="386" t="s">
        <v>314</v>
      </c>
      <c r="L232" s="262" t="s">
        <v>314</v>
      </c>
      <c r="M232" s="385"/>
      <c r="N232" s="385"/>
      <c r="O232" s="385"/>
      <c r="P232" s="385"/>
      <c r="Q232" s="385"/>
      <c r="R232" s="385"/>
      <c r="S232" s="385"/>
      <c r="T232" s="385"/>
      <c r="U232" s="385"/>
      <c r="V232" s="385"/>
      <c r="W232" s="385"/>
      <c r="X232" s="385"/>
      <c r="Y232" s="385"/>
      <c r="Z232" s="385"/>
      <c r="AA232" s="385"/>
      <c r="AB232" s="385"/>
      <c r="AC232" s="385"/>
      <c r="AD232" s="385"/>
      <c r="AE232" s="385"/>
      <c r="AF232" s="385"/>
      <c r="AG232" s="385"/>
      <c r="AH232" s="385"/>
      <c r="AI232" s="385"/>
      <c r="AJ232" s="385"/>
      <c r="AK232" s="385"/>
      <c r="AL232" s="385"/>
      <c r="AM232" s="385"/>
      <c r="AN232" s="385"/>
      <c r="AO232" s="385"/>
      <c r="AP232" s="385"/>
      <c r="AQ232" s="385"/>
      <c r="AR232" s="385"/>
      <c r="AS232" s="385"/>
      <c r="AT232" s="385"/>
      <c r="AU232" s="385"/>
      <c r="AV232" s="385"/>
      <c r="AW232" s="385"/>
      <c r="AX232" s="385"/>
      <c r="AY232" s="386" t="s">
        <v>314</v>
      </c>
      <c r="AZ232" s="386"/>
      <c r="BA232" s="262" t="s">
        <v>314</v>
      </c>
      <c r="BB232" s="262"/>
      <c r="BC232" s="385"/>
      <c r="BD232" s="385"/>
      <c r="BE232" s="385"/>
      <c r="BF232" s="385"/>
      <c r="BG232" s="385"/>
      <c r="BH232" s="385"/>
      <c r="BI232" s="385"/>
      <c r="BJ232" s="385"/>
      <c r="BK232" s="385"/>
      <c r="BL232" s="385"/>
      <c r="BM232" s="385"/>
      <c r="BN232" s="385"/>
      <c r="BO232" s="385"/>
      <c r="BP232" s="385"/>
      <c r="BQ232" s="385"/>
      <c r="BR232" s="385"/>
      <c r="BS232" s="385"/>
      <c r="BT232" s="385"/>
      <c r="BU232" s="385"/>
      <c r="BV232" s="385"/>
      <c r="BW232" s="385"/>
      <c r="BX232" s="385"/>
      <c r="BY232" s="385"/>
      <c r="BZ232" s="385"/>
      <c r="CA232" s="385"/>
      <c r="CB232" s="385"/>
      <c r="CC232" s="385"/>
      <c r="CD232" s="385"/>
      <c r="CE232" s="385"/>
      <c r="CF232" s="385"/>
      <c r="CG232" s="385"/>
      <c r="CH232" s="385"/>
      <c r="CI232" s="385"/>
      <c r="CJ232" s="385"/>
      <c r="CK232" s="385"/>
      <c r="CL232" s="385"/>
      <c r="CM232" s="385"/>
      <c r="CN232" s="385"/>
      <c r="CO232" s="385"/>
      <c r="CP232" s="385"/>
      <c r="CQ232" s="385"/>
      <c r="CR232" s="385"/>
      <c r="CS232" s="385"/>
      <c r="CT232" s="385"/>
      <c r="CU232" s="385"/>
      <c r="CV232" s="385"/>
      <c r="CW232" s="385"/>
      <c r="CX232" s="385"/>
      <c r="CY232" s="385"/>
      <c r="CZ232" s="385"/>
      <c r="DA232" s="385"/>
      <c r="DB232" s="385"/>
      <c r="DC232" s="385"/>
      <c r="DD232" s="385"/>
      <c r="DE232" s="385"/>
      <c r="DF232" s="385"/>
      <c r="DG232" s="385"/>
      <c r="DH232" s="385"/>
      <c r="DI232" s="262" t="s">
        <v>314</v>
      </c>
    </row>
    <row r="233" spans="1:113" s="55" customFormat="1" ht="85.5" customHeight="1" x14ac:dyDescent="0.25">
      <c r="A233" s="515">
        <v>27</v>
      </c>
      <c r="B233" s="629"/>
      <c r="C233" s="550" t="s">
        <v>576</v>
      </c>
      <c r="D233" s="623" t="s">
        <v>35</v>
      </c>
      <c r="E233" s="513" t="s">
        <v>575</v>
      </c>
      <c r="F233" s="623" t="s">
        <v>35</v>
      </c>
      <c r="G233" s="665" t="s">
        <v>575</v>
      </c>
      <c r="H233" s="317" t="s">
        <v>574</v>
      </c>
      <c r="I233" s="528" t="s">
        <v>1123</v>
      </c>
      <c r="J233" s="392" t="s">
        <v>33</v>
      </c>
      <c r="K233" s="580" t="s">
        <v>27</v>
      </c>
      <c r="L233" s="405" t="s">
        <v>204</v>
      </c>
      <c r="M233" s="341" t="s">
        <v>37</v>
      </c>
      <c r="N233" s="51" t="s">
        <v>24</v>
      </c>
      <c r="O233" s="50">
        <v>1</v>
      </c>
      <c r="P233" s="341"/>
      <c r="Q233" s="341"/>
      <c r="R233" s="341"/>
      <c r="S233" s="341"/>
      <c r="T233" s="341"/>
      <c r="U233" s="341"/>
      <c r="V233" s="341"/>
      <c r="W233" s="341"/>
      <c r="X233" s="341"/>
      <c r="Y233" s="341"/>
      <c r="Z233" s="341" t="s">
        <v>24</v>
      </c>
      <c r="AA233" s="47">
        <f t="shared" si="95"/>
        <v>1</v>
      </c>
      <c r="AB233" s="329"/>
      <c r="AC233" s="341"/>
      <c r="AD233" s="329"/>
      <c r="AE233" s="341"/>
      <c r="AF233" s="341"/>
      <c r="AG233" s="341"/>
      <c r="AH233" s="326"/>
      <c r="AI233" s="326"/>
      <c r="AJ233" s="326"/>
      <c r="AK233" s="326"/>
      <c r="AL233" s="341"/>
      <c r="AM233" s="341"/>
      <c r="AN233" s="341"/>
      <c r="AO233" s="341"/>
      <c r="AP233" s="341"/>
      <c r="AQ233" s="341"/>
      <c r="AR233" s="341"/>
      <c r="AS233" s="341"/>
      <c r="AT233" s="341"/>
      <c r="AU233" s="341"/>
      <c r="AV233" s="341"/>
      <c r="AW233" s="341"/>
      <c r="AX233" s="341"/>
      <c r="AY233" s="578" t="s">
        <v>40</v>
      </c>
      <c r="AZ233" s="476" t="s">
        <v>40</v>
      </c>
      <c r="BA233" s="328"/>
      <c r="BB233" s="328"/>
      <c r="BC233" s="341"/>
      <c r="BD233" s="341"/>
      <c r="BE233" s="341"/>
      <c r="BF233" s="341"/>
      <c r="BG233" s="341"/>
      <c r="BH233" s="341"/>
      <c r="BI233" s="341"/>
      <c r="BJ233" s="45">
        <v>2</v>
      </c>
      <c r="BK233" s="45">
        <v>2</v>
      </c>
      <c r="BL233" s="45">
        <v>2</v>
      </c>
      <c r="BM233" s="45">
        <v>2</v>
      </c>
      <c r="BN233" s="45">
        <v>2</v>
      </c>
      <c r="BO233" s="45">
        <v>2</v>
      </c>
      <c r="BP233" s="45">
        <v>2</v>
      </c>
      <c r="BQ233" s="45">
        <v>2</v>
      </c>
      <c r="BR233" s="45">
        <v>2</v>
      </c>
      <c r="BS233" s="45">
        <v>2</v>
      </c>
      <c r="BT233" s="45">
        <v>2</v>
      </c>
      <c r="BU233" s="45">
        <v>2</v>
      </c>
      <c r="BV233" s="45">
        <v>2</v>
      </c>
      <c r="BW233" s="45">
        <v>2</v>
      </c>
      <c r="BX233" s="45">
        <v>2</v>
      </c>
      <c r="BY233" s="45">
        <v>2</v>
      </c>
      <c r="BZ233" s="45">
        <v>2</v>
      </c>
      <c r="CA233" s="45">
        <v>2</v>
      </c>
      <c r="CB233" s="45">
        <v>2</v>
      </c>
      <c r="CC233" s="45">
        <v>2</v>
      </c>
      <c r="CD233" s="45">
        <v>2</v>
      </c>
      <c r="CE233" s="45">
        <v>2</v>
      </c>
      <c r="CF233" s="45">
        <v>2</v>
      </c>
      <c r="CG233" s="45">
        <v>2</v>
      </c>
      <c r="CH233" s="45">
        <v>2</v>
      </c>
      <c r="CI233" s="45">
        <v>2</v>
      </c>
      <c r="CJ233" s="45">
        <v>2</v>
      </c>
      <c r="CK233" s="45">
        <v>2</v>
      </c>
      <c r="CL233" s="45">
        <v>2</v>
      </c>
      <c r="CM233" s="45">
        <v>2</v>
      </c>
      <c r="CN233" s="45">
        <v>2</v>
      </c>
      <c r="CO233" s="45">
        <v>2</v>
      </c>
      <c r="CP233" s="45">
        <v>2</v>
      </c>
      <c r="CQ233" s="45">
        <v>2</v>
      </c>
      <c r="CR233" s="45">
        <v>2</v>
      </c>
      <c r="CS233" s="45">
        <v>2</v>
      </c>
      <c r="CT233" s="45">
        <v>2</v>
      </c>
      <c r="CU233" s="45"/>
      <c r="CV233" s="45"/>
      <c r="CW233" s="45"/>
      <c r="CX233" s="45">
        <v>2</v>
      </c>
      <c r="CY233" s="40">
        <f t="shared" si="102"/>
        <v>38</v>
      </c>
      <c r="CZ233" s="44">
        <f>CY233/COUNTA($BJ233:$CX233)</f>
        <v>1</v>
      </c>
      <c r="DA233" s="40">
        <f>COUNTIF($BJ233:$CX233,1)</f>
        <v>0</v>
      </c>
      <c r="DB233" s="44">
        <f>DA233/COUNTA($BJ233:$CX233)</f>
        <v>0</v>
      </c>
      <c r="DC233" s="40">
        <f t="shared" si="96"/>
        <v>0</v>
      </c>
      <c r="DD233" s="44">
        <f t="shared" si="97"/>
        <v>0</v>
      </c>
      <c r="DE233" s="43">
        <f t="shared" si="98"/>
        <v>0</v>
      </c>
      <c r="DF233" s="42">
        <f t="shared" si="99"/>
        <v>0</v>
      </c>
      <c r="DG233" s="41">
        <f t="shared" si="100"/>
        <v>2</v>
      </c>
      <c r="DH233" s="40" t="str">
        <f t="shared" si="101"/>
        <v>Đạt mục tiêu</v>
      </c>
      <c r="DI233" s="328"/>
    </row>
    <row r="234" spans="1:113" s="55" customFormat="1" ht="35.25" hidden="1" customHeight="1" x14ac:dyDescent="0.25">
      <c r="A234" s="511"/>
      <c r="B234" s="630"/>
      <c r="C234" s="536"/>
      <c r="D234" s="623"/>
      <c r="E234" s="526"/>
      <c r="F234" s="623"/>
      <c r="G234" s="734"/>
      <c r="H234" s="310" t="s">
        <v>572</v>
      </c>
      <c r="I234" s="327"/>
      <c r="J234" s="341" t="s">
        <v>30</v>
      </c>
      <c r="K234" s="329" t="s">
        <v>27</v>
      </c>
      <c r="L234" s="310" t="s">
        <v>204</v>
      </c>
      <c r="M234" s="341" t="s">
        <v>37</v>
      </c>
      <c r="N234" s="51" t="s">
        <v>24</v>
      </c>
      <c r="O234" s="50"/>
      <c r="P234" s="341"/>
      <c r="Q234" s="341" t="s">
        <v>24</v>
      </c>
      <c r="R234" s="341"/>
      <c r="S234" s="341"/>
      <c r="T234" s="341"/>
      <c r="U234" s="341"/>
      <c r="V234" s="341"/>
      <c r="W234" s="341"/>
      <c r="X234" s="341"/>
      <c r="Y234" s="341"/>
      <c r="Z234" s="341"/>
      <c r="AA234" s="47">
        <f t="shared" si="95"/>
        <v>1</v>
      </c>
      <c r="AB234" s="329"/>
      <c r="AC234" s="341"/>
      <c r="AD234" s="341"/>
      <c r="AE234" s="341" t="s">
        <v>40</v>
      </c>
      <c r="AF234" s="329" t="s">
        <v>40</v>
      </c>
      <c r="AG234" s="329"/>
      <c r="AH234" s="326"/>
      <c r="AI234" s="326"/>
      <c r="AJ234" s="326"/>
      <c r="AK234" s="326"/>
      <c r="AL234" s="341"/>
      <c r="AM234" s="341"/>
      <c r="AN234" s="341"/>
      <c r="AO234" s="341"/>
      <c r="AP234" s="341"/>
      <c r="AQ234" s="341"/>
      <c r="AR234" s="341"/>
      <c r="AS234" s="341"/>
      <c r="AT234" s="341"/>
      <c r="AU234" s="341"/>
      <c r="AV234" s="341"/>
      <c r="AW234" s="341"/>
      <c r="AX234" s="341"/>
      <c r="AY234" s="51"/>
      <c r="AZ234" s="51"/>
      <c r="BA234" s="51"/>
      <c r="BB234" s="51"/>
      <c r="BC234" s="341"/>
      <c r="BD234" s="341"/>
      <c r="BE234" s="341"/>
      <c r="BF234" s="341"/>
      <c r="BG234" s="341"/>
      <c r="BH234" s="341"/>
      <c r="BI234" s="341"/>
      <c r="BJ234" s="45">
        <v>2</v>
      </c>
      <c r="BK234" s="45">
        <v>1</v>
      </c>
      <c r="BL234" s="45">
        <v>2</v>
      </c>
      <c r="BM234" s="45">
        <v>2</v>
      </c>
      <c r="BN234" s="45">
        <v>1</v>
      </c>
      <c r="BO234" s="45">
        <v>2</v>
      </c>
      <c r="BP234" s="45">
        <v>1</v>
      </c>
      <c r="BQ234" s="45">
        <v>2</v>
      </c>
      <c r="BR234" s="45">
        <v>2</v>
      </c>
      <c r="BS234" s="45">
        <v>2</v>
      </c>
      <c r="BT234" s="45">
        <v>1</v>
      </c>
      <c r="BU234" s="45">
        <v>2</v>
      </c>
      <c r="BV234" s="45">
        <v>1</v>
      </c>
      <c r="BW234" s="45">
        <v>2</v>
      </c>
      <c r="BX234" s="45">
        <v>1</v>
      </c>
      <c r="BY234" s="45">
        <v>2</v>
      </c>
      <c r="BZ234" s="45">
        <v>1</v>
      </c>
      <c r="CA234" s="45">
        <v>2</v>
      </c>
      <c r="CB234" s="45">
        <v>2</v>
      </c>
      <c r="CC234" s="45">
        <v>2</v>
      </c>
      <c r="CD234" s="45">
        <v>1</v>
      </c>
      <c r="CE234" s="45">
        <v>2</v>
      </c>
      <c r="CF234" s="45">
        <v>2</v>
      </c>
      <c r="CG234" s="45">
        <v>2</v>
      </c>
      <c r="CH234" s="45">
        <v>2</v>
      </c>
      <c r="CI234" s="45">
        <v>2</v>
      </c>
      <c r="CJ234" s="45">
        <v>1</v>
      </c>
      <c r="CK234" s="45">
        <v>2</v>
      </c>
      <c r="CL234" s="45">
        <v>2</v>
      </c>
      <c r="CM234" s="45">
        <v>1</v>
      </c>
      <c r="CN234" s="45">
        <v>1</v>
      </c>
      <c r="CO234" s="45">
        <v>2</v>
      </c>
      <c r="CP234" s="45">
        <v>2</v>
      </c>
      <c r="CQ234" s="45">
        <v>1</v>
      </c>
      <c r="CR234" s="45">
        <v>2</v>
      </c>
      <c r="CS234" s="45">
        <v>2</v>
      </c>
      <c r="CT234" s="45">
        <v>2</v>
      </c>
      <c r="CU234" s="45">
        <v>2</v>
      </c>
      <c r="CV234" s="45">
        <v>2</v>
      </c>
      <c r="CW234" s="45">
        <v>2</v>
      </c>
      <c r="CX234" s="45">
        <v>2</v>
      </c>
      <c r="CY234" s="40">
        <f t="shared" si="102"/>
        <v>29</v>
      </c>
      <c r="CZ234" s="44">
        <f>CY234/COUNTA($BJ234:$CX234)</f>
        <v>0.70731707317073167</v>
      </c>
      <c r="DA234" s="40">
        <f>COUNTIF($BJ234:$CX234,1)</f>
        <v>12</v>
      </c>
      <c r="DB234" s="44">
        <f>DA234/COUNTA($BJ234:$CX234)</f>
        <v>0.29268292682926828</v>
      </c>
      <c r="DC234" s="40">
        <f t="shared" si="96"/>
        <v>0</v>
      </c>
      <c r="DD234" s="44">
        <f t="shared" si="97"/>
        <v>0</v>
      </c>
      <c r="DE234" s="43">
        <f t="shared" si="98"/>
        <v>0</v>
      </c>
      <c r="DF234" s="42">
        <f t="shared" si="99"/>
        <v>0</v>
      </c>
      <c r="DG234" s="41">
        <f t="shared" si="100"/>
        <v>1.7073170731707317</v>
      </c>
      <c r="DH234" s="40" t="str">
        <f t="shared" si="101"/>
        <v>Đạt mục tiêu</v>
      </c>
      <c r="DI234" s="51"/>
    </row>
    <row r="235" spans="1:113" s="55" customFormat="1" ht="35.25" hidden="1" customHeight="1" x14ac:dyDescent="0.25">
      <c r="A235" s="511"/>
      <c r="B235" s="630"/>
      <c r="C235" s="536"/>
      <c r="D235" s="623"/>
      <c r="E235" s="526"/>
      <c r="F235" s="623"/>
      <c r="G235" s="734"/>
      <c r="H235" s="310" t="s">
        <v>573</v>
      </c>
      <c r="I235" s="327"/>
      <c r="J235" s="341" t="s">
        <v>28</v>
      </c>
      <c r="K235" s="329" t="s">
        <v>27</v>
      </c>
      <c r="L235" s="310" t="s">
        <v>204</v>
      </c>
      <c r="M235" s="341" t="s">
        <v>37</v>
      </c>
      <c r="N235" s="51" t="s">
        <v>24</v>
      </c>
      <c r="O235" s="50">
        <v>1</v>
      </c>
      <c r="P235" s="341"/>
      <c r="Q235" s="341"/>
      <c r="R235" s="341" t="s">
        <v>24</v>
      </c>
      <c r="S235" s="341"/>
      <c r="T235" s="341"/>
      <c r="U235" s="341"/>
      <c r="V235" s="341"/>
      <c r="W235" s="341"/>
      <c r="X235" s="341"/>
      <c r="Y235" s="341"/>
      <c r="Z235" s="341"/>
      <c r="AA235" s="47">
        <f t="shared" si="95"/>
        <v>1</v>
      </c>
      <c r="AB235" s="329"/>
      <c r="AC235" s="341"/>
      <c r="AD235" s="341"/>
      <c r="AE235" s="341"/>
      <c r="AF235" s="341"/>
      <c r="AG235" s="341" t="s">
        <v>40</v>
      </c>
      <c r="AH235" s="310" t="s">
        <v>40</v>
      </c>
      <c r="AI235" s="329" t="s">
        <v>40</v>
      </c>
      <c r="AJ235" s="310" t="s">
        <v>40</v>
      </c>
      <c r="AK235" s="326"/>
      <c r="AL235" s="341"/>
      <c r="AM235" s="341"/>
      <c r="AN235" s="341"/>
      <c r="AO235" s="341"/>
      <c r="AP235" s="341"/>
      <c r="AQ235" s="341"/>
      <c r="AR235" s="341"/>
      <c r="AS235" s="341"/>
      <c r="AT235" s="341"/>
      <c r="AU235" s="341"/>
      <c r="AV235" s="341"/>
      <c r="AW235" s="341"/>
      <c r="AX235" s="341"/>
      <c r="AY235" s="51"/>
      <c r="AZ235" s="51"/>
      <c r="BA235" s="51"/>
      <c r="BB235" s="51"/>
      <c r="BC235" s="341"/>
      <c r="BD235" s="341"/>
      <c r="BE235" s="341"/>
      <c r="BF235" s="341"/>
      <c r="BG235" s="341"/>
      <c r="BH235" s="341"/>
      <c r="BI235" s="341"/>
      <c r="BJ235" s="45">
        <v>2</v>
      </c>
      <c r="BK235" s="45">
        <v>1</v>
      </c>
      <c r="BL235" s="45">
        <v>2</v>
      </c>
      <c r="BM235" s="45">
        <v>2</v>
      </c>
      <c r="BN235" s="45">
        <v>1</v>
      </c>
      <c r="BO235" s="45">
        <v>2</v>
      </c>
      <c r="BP235" s="45">
        <v>2</v>
      </c>
      <c r="BQ235" s="45">
        <v>2</v>
      </c>
      <c r="BR235" s="45">
        <v>2</v>
      </c>
      <c r="BS235" s="45">
        <v>2</v>
      </c>
      <c r="BT235" s="45">
        <v>1</v>
      </c>
      <c r="BU235" s="45">
        <v>2</v>
      </c>
      <c r="BV235" s="45">
        <v>2</v>
      </c>
      <c r="BW235" s="45">
        <v>2</v>
      </c>
      <c r="BX235" s="45">
        <v>2</v>
      </c>
      <c r="BY235" s="45">
        <v>2</v>
      </c>
      <c r="BZ235" s="45">
        <v>1</v>
      </c>
      <c r="CA235" s="45">
        <v>2</v>
      </c>
      <c r="CB235" s="45">
        <v>2</v>
      </c>
      <c r="CC235" s="45">
        <v>2</v>
      </c>
      <c r="CD235" s="45">
        <v>2</v>
      </c>
      <c r="CE235" s="45">
        <v>2</v>
      </c>
      <c r="CF235" s="45">
        <v>2</v>
      </c>
      <c r="CG235" s="45">
        <v>2</v>
      </c>
      <c r="CH235" s="45">
        <v>2</v>
      </c>
      <c r="CI235" s="45">
        <v>2</v>
      </c>
      <c r="CJ235" s="45">
        <v>2</v>
      </c>
      <c r="CK235" s="45">
        <v>2</v>
      </c>
      <c r="CL235" s="45">
        <v>2</v>
      </c>
      <c r="CM235" s="45">
        <v>2</v>
      </c>
      <c r="CN235" s="45">
        <v>1</v>
      </c>
      <c r="CO235" s="45">
        <v>2</v>
      </c>
      <c r="CP235" s="45">
        <v>2</v>
      </c>
      <c r="CQ235" s="45">
        <v>2</v>
      </c>
      <c r="CR235" s="45">
        <v>2</v>
      </c>
      <c r="CS235" s="45">
        <v>2</v>
      </c>
      <c r="CT235" s="45">
        <v>2</v>
      </c>
      <c r="CU235" s="45">
        <v>2</v>
      </c>
      <c r="CV235" s="45">
        <v>2</v>
      </c>
      <c r="CW235" s="45">
        <v>2</v>
      </c>
      <c r="CX235" s="45">
        <v>2</v>
      </c>
      <c r="CY235" s="40">
        <f t="shared" si="102"/>
        <v>36</v>
      </c>
      <c r="CZ235" s="44">
        <f>CY235/COUNTA($BJ235:$CX235)</f>
        <v>0.87804878048780488</v>
      </c>
      <c r="DA235" s="40">
        <f>COUNTIF($BJ235:$CX235,1)</f>
        <v>5</v>
      </c>
      <c r="DB235" s="44">
        <f>DA235/COUNTA($BJ235:$CX235)</f>
        <v>0.12195121951219512</v>
      </c>
      <c r="DC235" s="40">
        <f t="shared" si="96"/>
        <v>0</v>
      </c>
      <c r="DD235" s="44">
        <f t="shared" si="97"/>
        <v>0</v>
      </c>
      <c r="DE235" s="43">
        <f t="shared" si="98"/>
        <v>0</v>
      </c>
      <c r="DF235" s="42">
        <f t="shared" si="99"/>
        <v>0</v>
      </c>
      <c r="DG235" s="41">
        <f t="shared" si="100"/>
        <v>1.8780487804878048</v>
      </c>
      <c r="DH235" s="40" t="str">
        <f t="shared" si="101"/>
        <v>Đạt mục tiêu</v>
      </c>
      <c r="DI235" s="51"/>
    </row>
    <row r="236" spans="1:113" ht="35.25" hidden="1" customHeight="1" x14ac:dyDescent="0.25">
      <c r="A236" s="511"/>
      <c r="B236" s="630"/>
      <c r="C236" s="536"/>
      <c r="D236" s="623"/>
      <c r="E236" s="526"/>
      <c r="F236" s="623"/>
      <c r="G236" s="734"/>
      <c r="H236" s="310" t="s">
        <v>572</v>
      </c>
      <c r="I236" s="301"/>
      <c r="J236" s="318" t="s">
        <v>84</v>
      </c>
      <c r="K236" s="318" t="s">
        <v>27</v>
      </c>
      <c r="L236" s="346" t="s">
        <v>204</v>
      </c>
      <c r="M236" s="318" t="s">
        <v>37</v>
      </c>
      <c r="N236" s="342" t="s">
        <v>24</v>
      </c>
      <c r="O236" s="58"/>
      <c r="P236" s="318"/>
      <c r="Q236" s="318"/>
      <c r="R236" s="318"/>
      <c r="S236" s="318"/>
      <c r="T236" s="318"/>
      <c r="U236" s="318"/>
      <c r="V236" s="318" t="s">
        <v>24</v>
      </c>
      <c r="W236" s="318"/>
      <c r="X236" s="318"/>
      <c r="Y236" s="318"/>
      <c r="Z236" s="318"/>
      <c r="AA236" s="47">
        <f t="shared" si="95"/>
        <v>1</v>
      </c>
      <c r="AB236" s="329"/>
      <c r="AC236" s="318"/>
      <c r="AD236" s="318"/>
      <c r="AE236" s="318"/>
      <c r="AF236" s="318"/>
      <c r="AG236" s="318"/>
      <c r="AH236" s="345"/>
      <c r="AI236" s="345"/>
      <c r="AJ236" s="345"/>
      <c r="AK236" s="345"/>
      <c r="AL236" s="318" t="s">
        <v>40</v>
      </c>
      <c r="AM236" s="318" t="s">
        <v>40</v>
      </c>
      <c r="AN236" s="318"/>
      <c r="AO236" s="318"/>
      <c r="AP236" s="318"/>
      <c r="AQ236" s="318"/>
      <c r="AR236" s="318"/>
      <c r="AS236" s="318"/>
      <c r="AT236" s="318"/>
      <c r="AU236" s="318"/>
      <c r="AV236" s="318"/>
      <c r="AW236" s="318" t="s">
        <v>40</v>
      </c>
      <c r="AX236" s="318" t="s">
        <v>40</v>
      </c>
      <c r="AY236" s="342"/>
      <c r="AZ236" s="472"/>
      <c r="BA236" s="342"/>
      <c r="BB236" s="472"/>
      <c r="BC236" s="318"/>
      <c r="BD236" s="318"/>
      <c r="BE236" s="318"/>
      <c r="BF236" s="318"/>
      <c r="BG236" s="318"/>
      <c r="BH236" s="318"/>
      <c r="BI236" s="318"/>
      <c r="BJ236" s="45">
        <v>2</v>
      </c>
      <c r="BK236" s="45">
        <v>2</v>
      </c>
      <c r="BL236" s="45">
        <v>2</v>
      </c>
      <c r="BM236" s="45">
        <v>2</v>
      </c>
      <c r="BN236" s="45">
        <v>2</v>
      </c>
      <c r="BO236" s="45">
        <v>2</v>
      </c>
      <c r="BP236" s="45">
        <v>2</v>
      </c>
      <c r="BQ236" s="45">
        <v>2</v>
      </c>
      <c r="BR236" s="45">
        <v>2</v>
      </c>
      <c r="BS236" s="45">
        <v>2</v>
      </c>
      <c r="BT236" s="45">
        <v>2</v>
      </c>
      <c r="BU236" s="45">
        <v>2</v>
      </c>
      <c r="BV236" s="45">
        <v>2</v>
      </c>
      <c r="BW236" s="45">
        <v>2</v>
      </c>
      <c r="BX236" s="45">
        <v>2</v>
      </c>
      <c r="BY236" s="45">
        <v>2</v>
      </c>
      <c r="BZ236" s="45">
        <v>2</v>
      </c>
      <c r="CA236" s="45">
        <v>2</v>
      </c>
      <c r="CB236" s="45">
        <v>2</v>
      </c>
      <c r="CC236" s="45">
        <v>2</v>
      </c>
      <c r="CD236" s="45">
        <v>2</v>
      </c>
      <c r="CE236" s="45">
        <v>2</v>
      </c>
      <c r="CF236" s="45">
        <v>2</v>
      </c>
      <c r="CG236" s="45">
        <v>2</v>
      </c>
      <c r="CH236" s="45">
        <v>2</v>
      </c>
      <c r="CI236" s="45">
        <v>2</v>
      </c>
      <c r="CJ236" s="45">
        <v>2</v>
      </c>
      <c r="CK236" s="45">
        <v>2</v>
      </c>
      <c r="CL236" s="45">
        <v>2</v>
      </c>
      <c r="CM236" s="45">
        <v>2</v>
      </c>
      <c r="CN236" s="45">
        <v>2</v>
      </c>
      <c r="CO236" s="45">
        <v>2</v>
      </c>
      <c r="CP236" s="45">
        <v>2</v>
      </c>
      <c r="CQ236" s="45">
        <v>2</v>
      </c>
      <c r="CR236" s="45">
        <v>2</v>
      </c>
      <c r="CS236" s="45">
        <v>2</v>
      </c>
      <c r="CT236" s="45">
        <v>2</v>
      </c>
      <c r="CU236" s="45"/>
      <c r="CV236" s="45"/>
      <c r="CW236" s="45"/>
      <c r="CX236" s="45">
        <v>2</v>
      </c>
      <c r="CY236" s="40">
        <f t="shared" si="102"/>
        <v>38</v>
      </c>
      <c r="CZ236" s="44">
        <f>CY236/COUNTA($BJ236:$CX236)</f>
        <v>1</v>
      </c>
      <c r="DA236" s="40">
        <f>COUNTIF($BJ236:$CX236,1)</f>
        <v>0</v>
      </c>
      <c r="DB236" s="44">
        <f>DA236/COUNTA($BJ236:$CX236)</f>
        <v>0</v>
      </c>
      <c r="DC236" s="40">
        <f t="shared" si="96"/>
        <v>0</v>
      </c>
      <c r="DD236" s="44">
        <f t="shared" si="97"/>
        <v>0</v>
      </c>
      <c r="DE236" s="43">
        <f t="shared" si="98"/>
        <v>0</v>
      </c>
      <c r="DF236" s="42">
        <f t="shared" si="99"/>
        <v>0</v>
      </c>
      <c r="DG236" s="41">
        <f t="shared" si="100"/>
        <v>2</v>
      </c>
      <c r="DH236" s="40" t="str">
        <f t="shared" si="101"/>
        <v>Đạt mục tiêu</v>
      </c>
      <c r="DI236" s="342"/>
    </row>
    <row r="237" spans="1:113" ht="35.25" hidden="1" customHeight="1" x14ac:dyDescent="0.25">
      <c r="A237" s="511"/>
      <c r="B237" s="630"/>
      <c r="C237" s="536"/>
      <c r="D237" s="623"/>
      <c r="E237" s="526"/>
      <c r="F237" s="623"/>
      <c r="G237" s="734"/>
      <c r="H237" s="310" t="s">
        <v>572</v>
      </c>
      <c r="I237" s="301"/>
      <c r="J237" s="318" t="s">
        <v>57</v>
      </c>
      <c r="K237" s="318" t="s">
        <v>27</v>
      </c>
      <c r="L237" s="346" t="s">
        <v>204</v>
      </c>
      <c r="M237" s="318" t="s">
        <v>37</v>
      </c>
      <c r="N237" s="342" t="s">
        <v>24</v>
      </c>
      <c r="O237" s="58"/>
      <c r="P237" s="318"/>
      <c r="Q237" s="318"/>
      <c r="R237" s="318"/>
      <c r="S237" s="318"/>
      <c r="T237" s="318"/>
      <c r="U237" s="318"/>
      <c r="V237" s="318"/>
      <c r="W237" s="318" t="s">
        <v>24</v>
      </c>
      <c r="X237" s="318"/>
      <c r="Y237" s="318"/>
      <c r="Z237" s="318"/>
      <c r="AA237" s="47"/>
      <c r="AB237" s="329"/>
      <c r="AC237" s="318"/>
      <c r="AD237" s="318"/>
      <c r="AE237" s="318"/>
      <c r="AF237" s="318"/>
      <c r="AG237" s="318"/>
      <c r="AH237" s="345"/>
      <c r="AI237" s="345"/>
      <c r="AJ237" s="345"/>
      <c r="AK237" s="345"/>
      <c r="AL237" s="318"/>
      <c r="AM237" s="318"/>
      <c r="AN237" s="318"/>
      <c r="AO237" s="318"/>
      <c r="AP237" s="318"/>
      <c r="AQ237" s="318"/>
      <c r="AR237" s="318"/>
      <c r="AS237" s="318"/>
      <c r="AT237" s="318"/>
      <c r="AU237" s="318"/>
      <c r="AV237" s="318"/>
      <c r="AW237" s="318"/>
      <c r="AX237" s="318"/>
      <c r="AY237" s="342"/>
      <c r="AZ237" s="472"/>
      <c r="BA237" s="342"/>
      <c r="BB237" s="472"/>
      <c r="BC237" s="318"/>
      <c r="BD237" s="318"/>
      <c r="BE237" s="318"/>
      <c r="BF237" s="318"/>
      <c r="BG237" s="318"/>
      <c r="BH237" s="318"/>
      <c r="BI237" s="318"/>
      <c r="BJ237" s="45"/>
      <c r="BK237" s="45"/>
      <c r="BL237" s="45"/>
      <c r="BM237" s="45"/>
      <c r="BN237" s="45"/>
      <c r="BO237" s="45"/>
      <c r="BP237" s="45"/>
      <c r="BQ237" s="45"/>
      <c r="BR237" s="45"/>
      <c r="BS237" s="45"/>
      <c r="BT237" s="45"/>
      <c r="BU237" s="45"/>
      <c r="BV237" s="45"/>
      <c r="BW237" s="45"/>
      <c r="BX237" s="45"/>
      <c r="BY237" s="45"/>
      <c r="BZ237" s="45"/>
      <c r="CA237" s="45"/>
      <c r="CB237" s="45"/>
      <c r="CC237" s="45"/>
      <c r="CD237" s="45"/>
      <c r="CE237" s="45"/>
      <c r="CF237" s="45"/>
      <c r="CG237" s="45"/>
      <c r="CH237" s="45"/>
      <c r="CI237" s="45"/>
      <c r="CJ237" s="45"/>
      <c r="CK237" s="45"/>
      <c r="CL237" s="45"/>
      <c r="CM237" s="45"/>
      <c r="CN237" s="45"/>
      <c r="CO237" s="45"/>
      <c r="CP237" s="45"/>
      <c r="CQ237" s="45"/>
      <c r="CR237" s="45"/>
      <c r="CS237" s="45"/>
      <c r="CT237" s="45"/>
      <c r="CU237" s="45"/>
      <c r="CV237" s="45"/>
      <c r="CW237" s="45"/>
      <c r="CX237" s="45"/>
      <c r="CY237" s="40"/>
      <c r="CZ237" s="156"/>
      <c r="DA237" s="40"/>
      <c r="DB237" s="44"/>
      <c r="DC237" s="40"/>
      <c r="DD237" s="44"/>
      <c r="DE237" s="43"/>
      <c r="DF237" s="42"/>
      <c r="DG237" s="41"/>
      <c r="DH237" s="40"/>
      <c r="DI237" s="342"/>
    </row>
    <row r="238" spans="1:113" s="55" customFormat="1" ht="35.25" hidden="1" customHeight="1" x14ac:dyDescent="0.25">
      <c r="A238" s="511"/>
      <c r="B238" s="631"/>
      <c r="C238" s="552"/>
      <c r="D238" s="623"/>
      <c r="E238" s="526"/>
      <c r="F238" s="623"/>
      <c r="G238" s="734"/>
      <c r="H238" s="310" t="s">
        <v>572</v>
      </c>
      <c r="I238" s="327"/>
      <c r="J238" s="341" t="s">
        <v>43</v>
      </c>
      <c r="K238" s="329" t="s">
        <v>27</v>
      </c>
      <c r="L238" s="310" t="s">
        <v>204</v>
      </c>
      <c r="M238" s="341" t="s">
        <v>37</v>
      </c>
      <c r="N238" s="51" t="s">
        <v>24</v>
      </c>
      <c r="O238" s="50"/>
      <c r="P238" s="341"/>
      <c r="Q238" s="341"/>
      <c r="R238" s="341"/>
      <c r="S238" s="341" t="s">
        <v>24</v>
      </c>
      <c r="T238" s="341"/>
      <c r="U238" s="341"/>
      <c r="V238" s="341"/>
      <c r="W238" s="341"/>
      <c r="X238" s="341"/>
      <c r="Y238" s="341"/>
      <c r="Z238" s="341"/>
      <c r="AA238" s="47">
        <f t="shared" ref="AA238:AA249" si="103">COUNTIF(P238:Z238,"x")</f>
        <v>1</v>
      </c>
      <c r="AB238" s="329"/>
      <c r="AC238" s="341"/>
      <c r="AD238" s="341"/>
      <c r="AE238" s="341"/>
      <c r="AF238" s="341"/>
      <c r="AG238" s="341"/>
      <c r="AH238" s="326"/>
      <c r="AI238" s="326"/>
      <c r="AJ238" s="326"/>
      <c r="AK238" s="324" t="s">
        <v>32</v>
      </c>
      <c r="AL238" s="341" t="s">
        <v>40</v>
      </c>
      <c r="AM238" s="341" t="s">
        <v>40</v>
      </c>
      <c r="AN238" s="341"/>
      <c r="AO238" s="341"/>
      <c r="AP238" s="329" t="s">
        <v>40</v>
      </c>
      <c r="AQ238" s="329"/>
      <c r="AR238" s="329" t="s">
        <v>40</v>
      </c>
      <c r="AS238" s="329" t="s">
        <v>40</v>
      </c>
      <c r="AT238" s="341"/>
      <c r="AU238" s="341" t="s">
        <v>40</v>
      </c>
      <c r="AV238" s="341"/>
      <c r="AW238" s="341"/>
      <c r="AX238" s="341"/>
      <c r="AY238" s="51"/>
      <c r="AZ238" s="51"/>
      <c r="BA238" s="51"/>
      <c r="BB238" s="51"/>
      <c r="BC238" s="341"/>
      <c r="BD238" s="341"/>
      <c r="BE238" s="341"/>
      <c r="BF238" s="341"/>
      <c r="BG238" s="341"/>
      <c r="BH238" s="341"/>
      <c r="BI238" s="341"/>
      <c r="BJ238" s="45">
        <v>2</v>
      </c>
      <c r="BK238" s="45">
        <v>1</v>
      </c>
      <c r="BL238" s="45">
        <v>2</v>
      </c>
      <c r="BM238" s="45">
        <v>2</v>
      </c>
      <c r="BN238" s="45">
        <v>2</v>
      </c>
      <c r="BO238" s="45">
        <v>2</v>
      </c>
      <c r="BP238" s="45">
        <v>2</v>
      </c>
      <c r="BQ238" s="45">
        <v>2</v>
      </c>
      <c r="BR238" s="45">
        <v>2</v>
      </c>
      <c r="BS238" s="45">
        <v>2</v>
      </c>
      <c r="BT238" s="45">
        <v>1</v>
      </c>
      <c r="BU238" s="45">
        <v>2</v>
      </c>
      <c r="BV238" s="45">
        <v>2</v>
      </c>
      <c r="BW238" s="45">
        <v>2</v>
      </c>
      <c r="BX238" s="45">
        <v>2</v>
      </c>
      <c r="BY238" s="45">
        <v>2</v>
      </c>
      <c r="BZ238" s="45">
        <v>1</v>
      </c>
      <c r="CA238" s="45">
        <v>2</v>
      </c>
      <c r="CB238" s="45">
        <v>2</v>
      </c>
      <c r="CC238" s="45">
        <v>2</v>
      </c>
      <c r="CD238" s="45">
        <v>2</v>
      </c>
      <c r="CE238" s="45">
        <v>2</v>
      </c>
      <c r="CF238" s="45">
        <v>2</v>
      </c>
      <c r="CG238" s="45">
        <v>2</v>
      </c>
      <c r="CH238" s="45">
        <v>2</v>
      </c>
      <c r="CI238" s="45">
        <v>2</v>
      </c>
      <c r="CJ238" s="45">
        <v>2</v>
      </c>
      <c r="CK238" s="45">
        <v>2</v>
      </c>
      <c r="CL238" s="45">
        <v>2</v>
      </c>
      <c r="CM238" s="45">
        <v>2</v>
      </c>
      <c r="CN238" s="45">
        <v>1</v>
      </c>
      <c r="CO238" s="45">
        <v>2</v>
      </c>
      <c r="CP238" s="45">
        <v>2</v>
      </c>
      <c r="CQ238" s="45">
        <v>2</v>
      </c>
      <c r="CR238" s="45">
        <v>2</v>
      </c>
      <c r="CS238" s="45">
        <v>2</v>
      </c>
      <c r="CT238" s="45">
        <v>2</v>
      </c>
      <c r="CU238" s="45">
        <v>2</v>
      </c>
      <c r="CV238" s="45">
        <v>2</v>
      </c>
      <c r="CW238" s="45">
        <v>2</v>
      </c>
      <c r="CX238" s="45">
        <v>2</v>
      </c>
      <c r="CY238" s="40">
        <f t="shared" ref="CY238:CY251" si="104">COUNTIF($BI238:$CX238,2)</f>
        <v>37</v>
      </c>
      <c r="CZ238" s="53">
        <f>CY238/COUNTA($BI238:$CX238)</f>
        <v>0.90243902439024393</v>
      </c>
      <c r="DA238" s="40">
        <f>COUNTIF($BI238:$CX238,1)</f>
        <v>4</v>
      </c>
      <c r="DB238" s="44">
        <f>DA238/33</f>
        <v>0.12121212121212122</v>
      </c>
      <c r="DC238" s="40">
        <f t="shared" ref="DC238:DC251" si="105">COUNTIF($BI238:$CX238,0)</f>
        <v>0</v>
      </c>
      <c r="DD238" s="44">
        <f t="shared" ref="DD238:DD251" si="106">DC238/COUNTA($BI238:$CX238)</f>
        <v>0</v>
      </c>
      <c r="DE238" s="43">
        <f t="shared" ref="DE238:DE251" si="107">COUNTIF($BI238:$CX238,"KĐG")</f>
        <v>0</v>
      </c>
      <c r="DF238" s="42">
        <f t="shared" ref="DF238:DF251" si="108">DE238/COUNTA($BI238:$CX238)</f>
        <v>0</v>
      </c>
      <c r="DG238" s="41">
        <f t="shared" ref="DG238:DG251" si="109">(((CY238*2)+(DA238*1)+(DC238*0)))/COUNTA($BI238:$CX238)</f>
        <v>1.9024390243902438</v>
      </c>
      <c r="DH238" s="40" t="str">
        <f t="shared" ref="DH238:DH251" si="110">IF(DG238&gt;=1.6,"Đạt mục tiêu",IF(DG238&gt;=1,"Cần cố gắng","Chưa đạt"))</f>
        <v>Đạt mục tiêu</v>
      </c>
      <c r="DI238" s="51"/>
    </row>
    <row r="239" spans="1:113" s="38" customFormat="1" ht="33" hidden="1" customHeight="1" x14ac:dyDescent="0.25">
      <c r="A239" s="628">
        <v>28</v>
      </c>
      <c r="B239" s="629"/>
      <c r="C239" s="623" t="s">
        <v>571</v>
      </c>
      <c r="D239" s="623" t="s">
        <v>35</v>
      </c>
      <c r="E239" s="623" t="s">
        <v>570</v>
      </c>
      <c r="F239" s="623" t="s">
        <v>34</v>
      </c>
      <c r="G239" s="623" t="s">
        <v>570</v>
      </c>
      <c r="H239" s="310" t="s">
        <v>570</v>
      </c>
      <c r="I239" s="327"/>
      <c r="J239" s="341" t="s">
        <v>66</v>
      </c>
      <c r="K239" s="329" t="s">
        <v>27</v>
      </c>
      <c r="L239" s="310" t="s">
        <v>204</v>
      </c>
      <c r="M239" s="341" t="s">
        <v>37</v>
      </c>
      <c r="N239" s="51" t="s">
        <v>24</v>
      </c>
      <c r="O239" s="50"/>
      <c r="P239" s="341"/>
      <c r="Q239" s="341"/>
      <c r="R239" s="341"/>
      <c r="S239" s="341"/>
      <c r="T239" s="341"/>
      <c r="U239" s="341" t="s">
        <v>24</v>
      </c>
      <c r="V239" s="341"/>
      <c r="W239" s="341"/>
      <c r="X239" s="341"/>
      <c r="Y239" s="341"/>
      <c r="Z239" s="341"/>
      <c r="AA239" s="47">
        <f t="shared" si="103"/>
        <v>1</v>
      </c>
      <c r="AB239" s="329"/>
      <c r="AC239" s="341"/>
      <c r="AD239" s="329"/>
      <c r="AE239" s="329"/>
      <c r="AF239" s="329"/>
      <c r="AG239" s="329"/>
      <c r="AH239" s="329"/>
      <c r="AI239" s="329"/>
      <c r="AJ239" s="329"/>
      <c r="AK239" s="329"/>
      <c r="AL239" s="329"/>
      <c r="AM239" s="329"/>
      <c r="AN239" s="329"/>
      <c r="AO239" s="329"/>
      <c r="AP239" s="329"/>
      <c r="AQ239" s="329"/>
      <c r="AR239" s="329"/>
      <c r="AS239" s="329"/>
      <c r="AT239" s="329"/>
      <c r="AU239" s="329" t="s">
        <v>40</v>
      </c>
      <c r="AV239" s="329" t="s">
        <v>40</v>
      </c>
      <c r="AW239" s="329"/>
      <c r="AX239" s="329"/>
      <c r="AY239" s="39"/>
      <c r="AZ239" s="39"/>
      <c r="BA239" s="39"/>
      <c r="BB239" s="39"/>
      <c r="BC239" s="329"/>
      <c r="BD239" s="329"/>
      <c r="BE239" s="329"/>
      <c r="BF239" s="329"/>
      <c r="BG239" s="329"/>
      <c r="BH239" s="329"/>
      <c r="BI239" s="329"/>
      <c r="BJ239" s="45">
        <v>2</v>
      </c>
      <c r="BK239" s="45">
        <v>2</v>
      </c>
      <c r="BL239" s="45">
        <v>2</v>
      </c>
      <c r="BM239" s="45">
        <v>2</v>
      </c>
      <c r="BN239" s="45">
        <v>2</v>
      </c>
      <c r="BO239" s="45">
        <v>2</v>
      </c>
      <c r="BP239" s="45">
        <v>2</v>
      </c>
      <c r="BQ239" s="45">
        <v>2</v>
      </c>
      <c r="BR239" s="45">
        <v>2</v>
      </c>
      <c r="BS239" s="45">
        <v>2</v>
      </c>
      <c r="BT239" s="45">
        <v>2</v>
      </c>
      <c r="BU239" s="45">
        <v>2</v>
      </c>
      <c r="BV239" s="45">
        <v>2</v>
      </c>
      <c r="BW239" s="45">
        <v>2</v>
      </c>
      <c r="BX239" s="45">
        <v>2</v>
      </c>
      <c r="BY239" s="45">
        <v>2</v>
      </c>
      <c r="BZ239" s="45">
        <v>2</v>
      </c>
      <c r="CA239" s="45">
        <v>2</v>
      </c>
      <c r="CB239" s="45">
        <v>2</v>
      </c>
      <c r="CC239" s="45">
        <v>2</v>
      </c>
      <c r="CD239" s="45">
        <v>2</v>
      </c>
      <c r="CE239" s="45">
        <v>2</v>
      </c>
      <c r="CF239" s="45">
        <v>2</v>
      </c>
      <c r="CG239" s="45">
        <v>2</v>
      </c>
      <c r="CH239" s="45">
        <v>2</v>
      </c>
      <c r="CI239" s="45">
        <v>2</v>
      </c>
      <c r="CJ239" s="45">
        <v>2</v>
      </c>
      <c r="CK239" s="45">
        <v>2</v>
      </c>
      <c r="CL239" s="45">
        <v>2</v>
      </c>
      <c r="CM239" s="45">
        <v>2</v>
      </c>
      <c r="CN239" s="45">
        <v>2</v>
      </c>
      <c r="CO239" s="45">
        <v>2</v>
      </c>
      <c r="CP239" s="45">
        <v>2</v>
      </c>
      <c r="CQ239" s="45">
        <v>2</v>
      </c>
      <c r="CR239" s="45">
        <v>2</v>
      </c>
      <c r="CS239" s="45">
        <v>2</v>
      </c>
      <c r="CT239" s="45">
        <v>2</v>
      </c>
      <c r="CU239" s="45"/>
      <c r="CV239" s="45"/>
      <c r="CW239" s="45"/>
      <c r="CX239" s="45">
        <v>2</v>
      </c>
      <c r="CY239" s="40">
        <f t="shared" si="104"/>
        <v>38</v>
      </c>
      <c r="CZ239" s="44">
        <f>CY239/COUNTA($BJ239:$CX239)</f>
        <v>1</v>
      </c>
      <c r="DA239" s="40">
        <f>COUNTIF($BJ239:$CX239,1)</f>
        <v>0</v>
      </c>
      <c r="DB239" s="44">
        <f>DA239/COUNTA($BJ239:$CX239)</f>
        <v>0</v>
      </c>
      <c r="DC239" s="40">
        <f t="shared" si="105"/>
        <v>0</v>
      </c>
      <c r="DD239" s="44">
        <f t="shared" si="106"/>
        <v>0</v>
      </c>
      <c r="DE239" s="43">
        <f t="shared" si="107"/>
        <v>0</v>
      </c>
      <c r="DF239" s="42">
        <f t="shared" si="108"/>
        <v>0</v>
      </c>
      <c r="DG239" s="41">
        <f t="shared" si="109"/>
        <v>2</v>
      </c>
      <c r="DH239" s="40" t="str">
        <f t="shared" si="110"/>
        <v>Đạt mục tiêu</v>
      </c>
      <c r="DI239" s="39"/>
    </row>
    <row r="240" spans="1:113" s="38" customFormat="1" ht="33" hidden="1" customHeight="1" x14ac:dyDescent="0.25">
      <c r="A240" s="628"/>
      <c r="B240" s="630"/>
      <c r="C240" s="623"/>
      <c r="D240" s="623"/>
      <c r="E240" s="623"/>
      <c r="F240" s="623"/>
      <c r="G240" s="645"/>
      <c r="H240" s="310" t="s">
        <v>570</v>
      </c>
      <c r="I240" s="327"/>
      <c r="J240" s="341" t="s">
        <v>47</v>
      </c>
      <c r="K240" s="329" t="s">
        <v>27</v>
      </c>
      <c r="L240" s="310" t="s">
        <v>204</v>
      </c>
      <c r="M240" s="341" t="s">
        <v>37</v>
      </c>
      <c r="N240" s="51" t="s">
        <v>24</v>
      </c>
      <c r="O240" s="50"/>
      <c r="P240" s="341"/>
      <c r="Q240" s="341"/>
      <c r="R240" s="341"/>
      <c r="S240" s="341"/>
      <c r="T240" s="341" t="s">
        <v>24</v>
      </c>
      <c r="U240" s="341"/>
      <c r="V240" s="341"/>
      <c r="W240" s="341"/>
      <c r="X240" s="341"/>
      <c r="Y240" s="341"/>
      <c r="Z240" s="341"/>
      <c r="AA240" s="47">
        <f t="shared" si="103"/>
        <v>1</v>
      </c>
      <c r="AB240" s="329"/>
      <c r="AC240" s="341"/>
      <c r="AD240" s="329"/>
      <c r="AE240" s="329"/>
      <c r="AF240" s="329"/>
      <c r="AG240" s="329"/>
      <c r="AH240" s="329"/>
      <c r="AI240" s="329"/>
      <c r="AJ240" s="329"/>
      <c r="AK240" s="329"/>
      <c r="AL240" s="329"/>
      <c r="AM240" s="329"/>
      <c r="AN240" s="329"/>
      <c r="AO240" s="329"/>
      <c r="AP240" s="329"/>
      <c r="AQ240" s="329" t="s">
        <v>40</v>
      </c>
      <c r="AR240" s="329" t="s">
        <v>40</v>
      </c>
      <c r="AS240" s="329" t="s">
        <v>40</v>
      </c>
      <c r="AT240" s="329"/>
      <c r="AU240" s="329"/>
      <c r="AV240" s="329"/>
      <c r="AW240" s="329"/>
      <c r="AX240" s="329"/>
      <c r="AY240" s="39"/>
      <c r="AZ240" s="39"/>
      <c r="BA240" s="39"/>
      <c r="BB240" s="39"/>
      <c r="BC240" s="329"/>
      <c r="BD240" s="329"/>
      <c r="BE240" s="329"/>
      <c r="BF240" s="329"/>
      <c r="BG240" s="329"/>
      <c r="BH240" s="329"/>
      <c r="BI240" s="329"/>
      <c r="BJ240" s="45">
        <v>2</v>
      </c>
      <c r="BK240" s="45">
        <v>2</v>
      </c>
      <c r="BL240" s="45">
        <v>2</v>
      </c>
      <c r="BM240" s="45">
        <v>2</v>
      </c>
      <c r="BN240" s="45">
        <v>2</v>
      </c>
      <c r="BO240" s="45">
        <v>2</v>
      </c>
      <c r="BP240" s="45">
        <v>2</v>
      </c>
      <c r="BQ240" s="45">
        <v>2</v>
      </c>
      <c r="BR240" s="45">
        <v>2</v>
      </c>
      <c r="BS240" s="45">
        <v>2</v>
      </c>
      <c r="BT240" s="45">
        <v>2</v>
      </c>
      <c r="BU240" s="45">
        <v>2</v>
      </c>
      <c r="BV240" s="45">
        <v>2</v>
      </c>
      <c r="BW240" s="45">
        <v>2</v>
      </c>
      <c r="BX240" s="45">
        <v>2</v>
      </c>
      <c r="BY240" s="45">
        <v>2</v>
      </c>
      <c r="BZ240" s="45">
        <v>2</v>
      </c>
      <c r="CA240" s="45">
        <v>2</v>
      </c>
      <c r="CB240" s="45">
        <v>2</v>
      </c>
      <c r="CC240" s="45">
        <v>2</v>
      </c>
      <c r="CD240" s="45">
        <v>2</v>
      </c>
      <c r="CE240" s="45">
        <v>2</v>
      </c>
      <c r="CF240" s="45">
        <v>2</v>
      </c>
      <c r="CG240" s="45">
        <v>2</v>
      </c>
      <c r="CH240" s="45">
        <v>2</v>
      </c>
      <c r="CI240" s="45">
        <v>2</v>
      </c>
      <c r="CJ240" s="45">
        <v>2</v>
      </c>
      <c r="CK240" s="45">
        <v>2</v>
      </c>
      <c r="CL240" s="45">
        <v>2</v>
      </c>
      <c r="CM240" s="45">
        <v>2</v>
      </c>
      <c r="CN240" s="45">
        <v>2</v>
      </c>
      <c r="CO240" s="45">
        <v>2</v>
      </c>
      <c r="CP240" s="45">
        <v>2</v>
      </c>
      <c r="CQ240" s="45">
        <v>2</v>
      </c>
      <c r="CR240" s="45">
        <v>2</v>
      </c>
      <c r="CS240" s="45">
        <v>2</v>
      </c>
      <c r="CT240" s="45">
        <v>2</v>
      </c>
      <c r="CU240" s="45"/>
      <c r="CV240" s="45"/>
      <c r="CW240" s="45"/>
      <c r="CX240" s="45">
        <v>2</v>
      </c>
      <c r="CY240" s="43">
        <f t="shared" si="104"/>
        <v>38</v>
      </c>
      <c r="CZ240" s="42">
        <f t="shared" ref="CZ240:CZ251" si="111">CY240/COUNTA($BI240:$CX240)</f>
        <v>1</v>
      </c>
      <c r="DA240" s="43">
        <f t="shared" ref="DA240:DA251" si="112">COUNTIF($BI240:$CX240,1)</f>
        <v>0</v>
      </c>
      <c r="DB240" s="42">
        <f t="shared" ref="DB240:DB251" si="113">DA240/COUNTA($BI240:$CX240)</f>
        <v>0</v>
      </c>
      <c r="DC240" s="43">
        <f t="shared" si="105"/>
        <v>0</v>
      </c>
      <c r="DD240" s="42">
        <f t="shared" si="106"/>
        <v>0</v>
      </c>
      <c r="DE240" s="43">
        <f t="shared" si="107"/>
        <v>0</v>
      </c>
      <c r="DF240" s="42">
        <f t="shared" si="108"/>
        <v>0</v>
      </c>
      <c r="DG240" s="52">
        <f t="shared" si="109"/>
        <v>2</v>
      </c>
      <c r="DH240" s="43" t="str">
        <f t="shared" si="110"/>
        <v>Đạt mục tiêu</v>
      </c>
      <c r="DI240" s="39"/>
    </row>
    <row r="241" spans="1:113" s="38" customFormat="1" ht="44.25" customHeight="1" x14ac:dyDescent="0.25">
      <c r="A241" s="627"/>
      <c r="B241" s="630"/>
      <c r="C241" s="632"/>
      <c r="D241" s="623"/>
      <c r="E241" s="632"/>
      <c r="F241" s="623"/>
      <c r="G241" s="645"/>
      <c r="H241" s="317" t="s">
        <v>570</v>
      </c>
      <c r="I241" s="528" t="s">
        <v>1123</v>
      </c>
      <c r="J241" s="392" t="s">
        <v>33</v>
      </c>
      <c r="K241" s="580" t="s">
        <v>27</v>
      </c>
      <c r="L241" s="405" t="s">
        <v>204</v>
      </c>
      <c r="M241" s="341" t="s">
        <v>37</v>
      </c>
      <c r="N241" s="51" t="s">
        <v>24</v>
      </c>
      <c r="O241" s="50"/>
      <c r="P241" s="341"/>
      <c r="Q241" s="341"/>
      <c r="R241" s="341"/>
      <c r="S241" s="341"/>
      <c r="T241" s="341"/>
      <c r="U241" s="341"/>
      <c r="V241" s="341"/>
      <c r="W241" s="341"/>
      <c r="X241" s="341" t="s">
        <v>24</v>
      </c>
      <c r="Y241" s="341"/>
      <c r="Z241" s="341"/>
      <c r="AA241" s="47">
        <f t="shared" si="103"/>
        <v>1</v>
      </c>
      <c r="AB241" s="329"/>
      <c r="AC241" s="341"/>
      <c r="AD241" s="329"/>
      <c r="AE241" s="329"/>
      <c r="AF241" s="329"/>
      <c r="AG241" s="329"/>
      <c r="AH241" s="329"/>
      <c r="AI241" s="329"/>
      <c r="AJ241" s="329"/>
      <c r="AK241" s="329"/>
      <c r="AL241" s="329"/>
      <c r="AM241" s="329"/>
      <c r="AN241" s="329"/>
      <c r="AO241" s="329"/>
      <c r="AP241" s="329"/>
      <c r="AQ241" s="329"/>
      <c r="AR241" s="329"/>
      <c r="AS241" s="329"/>
      <c r="AT241" s="329"/>
      <c r="AU241" s="329"/>
      <c r="AV241" s="329"/>
      <c r="AW241" s="329"/>
      <c r="AX241" s="329"/>
      <c r="AY241" s="580"/>
      <c r="AZ241" s="47"/>
      <c r="BA241" s="47" t="s">
        <v>40</v>
      </c>
      <c r="BB241" s="47" t="s">
        <v>40</v>
      </c>
      <c r="BC241" s="329" t="s">
        <v>40</v>
      </c>
      <c r="BD241" s="329" t="s">
        <v>40</v>
      </c>
      <c r="BE241" s="329"/>
      <c r="BF241" s="329"/>
      <c r="BG241" s="329"/>
      <c r="BH241" s="329"/>
      <c r="BI241" s="329"/>
      <c r="BJ241" s="45">
        <v>2</v>
      </c>
      <c r="BK241" s="45">
        <v>2</v>
      </c>
      <c r="BL241" s="45">
        <v>2</v>
      </c>
      <c r="BM241" s="45">
        <v>2</v>
      </c>
      <c r="BN241" s="45">
        <v>2</v>
      </c>
      <c r="BO241" s="45">
        <v>2</v>
      </c>
      <c r="BP241" s="45">
        <v>2</v>
      </c>
      <c r="BQ241" s="45">
        <v>2</v>
      </c>
      <c r="BR241" s="45">
        <v>2</v>
      </c>
      <c r="BS241" s="45">
        <v>2</v>
      </c>
      <c r="BT241" s="45">
        <v>2</v>
      </c>
      <c r="BU241" s="45">
        <v>2</v>
      </c>
      <c r="BV241" s="45">
        <v>2</v>
      </c>
      <c r="BW241" s="45">
        <v>2</v>
      </c>
      <c r="BX241" s="45">
        <v>2</v>
      </c>
      <c r="BY241" s="45">
        <v>2</v>
      </c>
      <c r="BZ241" s="45">
        <v>2</v>
      </c>
      <c r="CA241" s="45">
        <v>2</v>
      </c>
      <c r="CB241" s="45">
        <v>2</v>
      </c>
      <c r="CC241" s="45">
        <v>2</v>
      </c>
      <c r="CD241" s="45">
        <v>2</v>
      </c>
      <c r="CE241" s="45">
        <v>2</v>
      </c>
      <c r="CF241" s="45">
        <v>2</v>
      </c>
      <c r="CG241" s="45">
        <v>2</v>
      </c>
      <c r="CH241" s="45">
        <v>2</v>
      </c>
      <c r="CI241" s="45">
        <v>2</v>
      </c>
      <c r="CJ241" s="45">
        <v>2</v>
      </c>
      <c r="CK241" s="45">
        <v>2</v>
      </c>
      <c r="CL241" s="45">
        <v>2</v>
      </c>
      <c r="CM241" s="45">
        <v>2</v>
      </c>
      <c r="CN241" s="45">
        <v>2</v>
      </c>
      <c r="CO241" s="45">
        <v>2</v>
      </c>
      <c r="CP241" s="45">
        <v>2</v>
      </c>
      <c r="CQ241" s="45">
        <v>2</v>
      </c>
      <c r="CR241" s="45">
        <v>2</v>
      </c>
      <c r="CS241" s="45">
        <v>2</v>
      </c>
      <c r="CT241" s="45">
        <v>2</v>
      </c>
      <c r="CU241" s="45"/>
      <c r="CV241" s="45"/>
      <c r="CW241" s="45"/>
      <c r="CX241" s="45">
        <v>2</v>
      </c>
      <c r="CY241" s="43">
        <f t="shared" si="104"/>
        <v>38</v>
      </c>
      <c r="CZ241" s="42">
        <f t="shared" si="111"/>
        <v>1</v>
      </c>
      <c r="DA241" s="43">
        <f t="shared" si="112"/>
        <v>0</v>
      </c>
      <c r="DB241" s="42">
        <f t="shared" si="113"/>
        <v>0</v>
      </c>
      <c r="DC241" s="43">
        <f t="shared" si="105"/>
        <v>0</v>
      </c>
      <c r="DD241" s="42">
        <f t="shared" si="106"/>
        <v>0</v>
      </c>
      <c r="DE241" s="43">
        <f t="shared" si="107"/>
        <v>0</v>
      </c>
      <c r="DF241" s="42">
        <f t="shared" si="108"/>
        <v>0</v>
      </c>
      <c r="DG241" s="52">
        <f t="shared" si="109"/>
        <v>2</v>
      </c>
      <c r="DH241" s="43" t="str">
        <f t="shared" si="110"/>
        <v>Đạt mục tiêu</v>
      </c>
      <c r="DI241" s="47"/>
    </row>
    <row r="242" spans="1:113" s="38" customFormat="1" ht="33" hidden="1" customHeight="1" x14ac:dyDescent="0.25">
      <c r="A242" s="628"/>
      <c r="B242" s="630"/>
      <c r="C242" s="623"/>
      <c r="D242" s="623"/>
      <c r="E242" s="623"/>
      <c r="F242" s="623"/>
      <c r="G242" s="645"/>
      <c r="H242" s="310" t="s">
        <v>570</v>
      </c>
      <c r="I242" s="327"/>
      <c r="J242" s="341" t="s">
        <v>41</v>
      </c>
      <c r="K242" s="329" t="s">
        <v>27</v>
      </c>
      <c r="L242" s="310" t="s">
        <v>204</v>
      </c>
      <c r="M242" s="341" t="s">
        <v>37</v>
      </c>
      <c r="N242" s="51" t="s">
        <v>24</v>
      </c>
      <c r="O242" s="50"/>
      <c r="P242" s="341"/>
      <c r="Q242" s="341"/>
      <c r="R242" s="341"/>
      <c r="S242" s="341"/>
      <c r="T242" s="341"/>
      <c r="U242" s="341"/>
      <c r="V242" s="341"/>
      <c r="W242" s="341"/>
      <c r="X242" s="341"/>
      <c r="Y242" s="341" t="s">
        <v>24</v>
      </c>
      <c r="Z242" s="341"/>
      <c r="AA242" s="47">
        <f t="shared" si="103"/>
        <v>1</v>
      </c>
      <c r="AB242" s="329"/>
      <c r="AC242" s="341"/>
      <c r="AD242" s="329"/>
      <c r="AE242" s="329"/>
      <c r="AF242" s="329"/>
      <c r="AG242" s="329"/>
      <c r="AH242" s="329"/>
      <c r="AI242" s="329"/>
      <c r="AJ242" s="329"/>
      <c r="AK242" s="329"/>
      <c r="AL242" s="329"/>
      <c r="AM242" s="329"/>
      <c r="AN242" s="329"/>
      <c r="AO242" s="329"/>
      <c r="AP242" s="329"/>
      <c r="AQ242" s="329"/>
      <c r="AR242" s="329"/>
      <c r="AS242" s="329"/>
      <c r="AT242" s="329"/>
      <c r="AU242" s="329"/>
      <c r="AV242" s="329"/>
      <c r="AW242" s="329"/>
      <c r="AX242" s="329"/>
      <c r="AY242" s="39"/>
      <c r="AZ242" s="39"/>
      <c r="BA242" s="39"/>
      <c r="BB242" s="39"/>
      <c r="BC242" s="329"/>
      <c r="BD242" s="329"/>
      <c r="BE242" s="341" t="s">
        <v>40</v>
      </c>
      <c r="BF242" s="341" t="s">
        <v>40</v>
      </c>
      <c r="BG242" s="341" t="s">
        <v>40</v>
      </c>
      <c r="BH242" s="329"/>
      <c r="BI242" s="329"/>
      <c r="BJ242" s="45">
        <v>2</v>
      </c>
      <c r="BK242" s="45">
        <v>2</v>
      </c>
      <c r="BL242" s="45">
        <v>2</v>
      </c>
      <c r="BM242" s="45">
        <v>2</v>
      </c>
      <c r="BN242" s="45">
        <v>2</v>
      </c>
      <c r="BO242" s="45">
        <v>2</v>
      </c>
      <c r="BP242" s="45">
        <v>2</v>
      </c>
      <c r="BQ242" s="45">
        <v>2</v>
      </c>
      <c r="BR242" s="45">
        <v>2</v>
      </c>
      <c r="BS242" s="45">
        <v>2</v>
      </c>
      <c r="BT242" s="45">
        <v>2</v>
      </c>
      <c r="BU242" s="45">
        <v>2</v>
      </c>
      <c r="BV242" s="45">
        <v>2</v>
      </c>
      <c r="BW242" s="45">
        <v>2</v>
      </c>
      <c r="BX242" s="45">
        <v>2</v>
      </c>
      <c r="BY242" s="45">
        <v>2</v>
      </c>
      <c r="BZ242" s="45">
        <v>2</v>
      </c>
      <c r="CA242" s="45">
        <v>2</v>
      </c>
      <c r="CB242" s="45">
        <v>2</v>
      </c>
      <c r="CC242" s="45">
        <v>2</v>
      </c>
      <c r="CD242" s="45">
        <v>2</v>
      </c>
      <c r="CE242" s="45">
        <v>2</v>
      </c>
      <c r="CF242" s="45">
        <v>2</v>
      </c>
      <c r="CG242" s="45">
        <v>2</v>
      </c>
      <c r="CH242" s="45">
        <v>2</v>
      </c>
      <c r="CI242" s="45">
        <v>2</v>
      </c>
      <c r="CJ242" s="45">
        <v>2</v>
      </c>
      <c r="CK242" s="45">
        <v>2</v>
      </c>
      <c r="CL242" s="45">
        <v>2</v>
      </c>
      <c r="CM242" s="45">
        <v>2</v>
      </c>
      <c r="CN242" s="45">
        <v>2</v>
      </c>
      <c r="CO242" s="45">
        <v>2</v>
      </c>
      <c r="CP242" s="45">
        <v>2</v>
      </c>
      <c r="CQ242" s="45">
        <v>2</v>
      </c>
      <c r="CR242" s="45">
        <v>2</v>
      </c>
      <c r="CS242" s="45">
        <v>2</v>
      </c>
      <c r="CT242" s="45">
        <v>2</v>
      </c>
      <c r="CU242" s="45"/>
      <c r="CV242" s="45"/>
      <c r="CW242" s="45"/>
      <c r="CX242" s="45">
        <v>2</v>
      </c>
      <c r="CY242" s="43">
        <f t="shared" si="104"/>
        <v>38</v>
      </c>
      <c r="CZ242" s="42">
        <f t="shared" si="111"/>
        <v>1</v>
      </c>
      <c r="DA242" s="43">
        <f t="shared" si="112"/>
        <v>0</v>
      </c>
      <c r="DB242" s="42">
        <f t="shared" si="113"/>
        <v>0</v>
      </c>
      <c r="DC242" s="43">
        <f t="shared" si="105"/>
        <v>0</v>
      </c>
      <c r="DD242" s="42">
        <f t="shared" si="106"/>
        <v>0</v>
      </c>
      <c r="DE242" s="43">
        <f t="shared" si="107"/>
        <v>0</v>
      </c>
      <c r="DF242" s="42">
        <f t="shared" si="108"/>
        <v>0</v>
      </c>
      <c r="DG242" s="52">
        <f t="shared" si="109"/>
        <v>2</v>
      </c>
      <c r="DH242" s="43" t="str">
        <f t="shared" si="110"/>
        <v>Đạt mục tiêu</v>
      </c>
      <c r="DI242" s="39"/>
    </row>
    <row r="243" spans="1:113" s="38" customFormat="1" ht="33" hidden="1" customHeight="1" x14ac:dyDescent="0.25">
      <c r="A243" s="628"/>
      <c r="B243" s="631"/>
      <c r="C243" s="623"/>
      <c r="D243" s="623"/>
      <c r="E243" s="623"/>
      <c r="F243" s="623"/>
      <c r="G243" s="645"/>
      <c r="H243" s="310" t="s">
        <v>570</v>
      </c>
      <c r="I243" s="327"/>
      <c r="J243" s="329" t="s">
        <v>49</v>
      </c>
      <c r="K243" s="329" t="s">
        <v>27</v>
      </c>
      <c r="L243" s="310" t="s">
        <v>204</v>
      </c>
      <c r="M243" s="341" t="s">
        <v>37</v>
      </c>
      <c r="N243" s="51" t="s">
        <v>24</v>
      </c>
      <c r="O243" s="50"/>
      <c r="P243" s="341"/>
      <c r="Q243" s="341"/>
      <c r="R243" s="341"/>
      <c r="S243" s="341"/>
      <c r="T243" s="341"/>
      <c r="U243" s="341"/>
      <c r="V243" s="341"/>
      <c r="W243" s="341"/>
      <c r="X243" s="341"/>
      <c r="Y243" s="341"/>
      <c r="Z243" s="341" t="s">
        <v>24</v>
      </c>
      <c r="AA243" s="47">
        <f t="shared" si="103"/>
        <v>1</v>
      </c>
      <c r="AB243" s="329"/>
      <c r="AC243" s="341"/>
      <c r="AD243" s="329"/>
      <c r="AE243" s="329"/>
      <c r="AF243" s="329"/>
      <c r="AG243" s="329"/>
      <c r="AH243" s="329"/>
      <c r="AI243" s="329"/>
      <c r="AJ243" s="329"/>
      <c r="AK243" s="329"/>
      <c r="AL243" s="329"/>
      <c r="AM243" s="329"/>
      <c r="AN243" s="329"/>
      <c r="AO243" s="329"/>
      <c r="AP243" s="329"/>
      <c r="AQ243" s="329"/>
      <c r="AR243" s="329"/>
      <c r="AS243" s="329"/>
      <c r="AT243" s="329"/>
      <c r="AU243" s="329"/>
      <c r="AV243" s="329"/>
      <c r="AW243" s="329"/>
      <c r="AX243" s="329"/>
      <c r="AY243" s="39"/>
      <c r="AZ243" s="39"/>
      <c r="BA243" s="39"/>
      <c r="BB243" s="39"/>
      <c r="BC243" s="329"/>
      <c r="BD243" s="329"/>
      <c r="BE243" s="329"/>
      <c r="BF243" s="329"/>
      <c r="BG243" s="329"/>
      <c r="BH243" s="329"/>
      <c r="BI243" s="329" t="s">
        <v>40</v>
      </c>
      <c r="BJ243" s="45">
        <v>2</v>
      </c>
      <c r="BK243" s="45">
        <v>2</v>
      </c>
      <c r="BL243" s="45">
        <v>2</v>
      </c>
      <c r="BM243" s="45">
        <v>2</v>
      </c>
      <c r="BN243" s="45">
        <v>2</v>
      </c>
      <c r="BO243" s="45">
        <v>2</v>
      </c>
      <c r="BP243" s="45">
        <v>2</v>
      </c>
      <c r="BQ243" s="45">
        <v>2</v>
      </c>
      <c r="BR243" s="45">
        <v>2</v>
      </c>
      <c r="BS243" s="45">
        <v>2</v>
      </c>
      <c r="BT243" s="45">
        <v>2</v>
      </c>
      <c r="BU243" s="45">
        <v>2</v>
      </c>
      <c r="BV243" s="45">
        <v>2</v>
      </c>
      <c r="BW243" s="45">
        <v>2</v>
      </c>
      <c r="BX243" s="45">
        <v>2</v>
      </c>
      <c r="BY243" s="45">
        <v>2</v>
      </c>
      <c r="BZ243" s="45">
        <v>2</v>
      </c>
      <c r="CA243" s="45">
        <v>2</v>
      </c>
      <c r="CB243" s="45">
        <v>2</v>
      </c>
      <c r="CC243" s="45">
        <v>2</v>
      </c>
      <c r="CD243" s="45">
        <v>2</v>
      </c>
      <c r="CE243" s="45">
        <v>2</v>
      </c>
      <c r="CF243" s="45">
        <v>2</v>
      </c>
      <c r="CG243" s="45">
        <v>2</v>
      </c>
      <c r="CH243" s="45">
        <v>2</v>
      </c>
      <c r="CI243" s="45">
        <v>2</v>
      </c>
      <c r="CJ243" s="45">
        <v>2</v>
      </c>
      <c r="CK243" s="45">
        <v>2</v>
      </c>
      <c r="CL243" s="45">
        <v>2</v>
      </c>
      <c r="CM243" s="45">
        <v>2</v>
      </c>
      <c r="CN243" s="45">
        <v>2</v>
      </c>
      <c r="CO243" s="45">
        <v>2</v>
      </c>
      <c r="CP243" s="45">
        <v>2</v>
      </c>
      <c r="CQ243" s="45">
        <v>2</v>
      </c>
      <c r="CR243" s="45">
        <v>2</v>
      </c>
      <c r="CS243" s="45">
        <v>2</v>
      </c>
      <c r="CT243" s="45">
        <v>2</v>
      </c>
      <c r="CU243" s="45"/>
      <c r="CV243" s="45"/>
      <c r="CW243" s="45"/>
      <c r="CX243" s="45">
        <v>2</v>
      </c>
      <c r="CY243" s="43">
        <f t="shared" si="104"/>
        <v>38</v>
      </c>
      <c r="CZ243" s="42">
        <f t="shared" si="111"/>
        <v>0.97435897435897434</v>
      </c>
      <c r="DA243" s="43">
        <f t="shared" si="112"/>
        <v>0</v>
      </c>
      <c r="DB243" s="42">
        <f t="shared" si="113"/>
        <v>0</v>
      </c>
      <c r="DC243" s="43">
        <f t="shared" si="105"/>
        <v>0</v>
      </c>
      <c r="DD243" s="42">
        <f t="shared" si="106"/>
        <v>0</v>
      </c>
      <c r="DE243" s="43">
        <f t="shared" si="107"/>
        <v>0</v>
      </c>
      <c r="DF243" s="42">
        <f t="shared" si="108"/>
        <v>0</v>
      </c>
      <c r="DG243" s="52">
        <f t="shared" si="109"/>
        <v>1.9487179487179487</v>
      </c>
      <c r="DH243" s="43" t="str">
        <f t="shared" si="110"/>
        <v>Đạt mục tiêu</v>
      </c>
      <c r="DI243" s="39"/>
    </row>
    <row r="244" spans="1:113" ht="21" customHeight="1" x14ac:dyDescent="0.25">
      <c r="A244" s="267"/>
      <c r="B244" s="77"/>
      <c r="C244" s="564" t="s">
        <v>569</v>
      </c>
      <c r="D244" s="571"/>
      <c r="E244" s="566"/>
      <c r="F244" s="571"/>
      <c r="G244" s="565"/>
      <c r="H244" s="567"/>
      <c r="I244" s="386" t="s">
        <v>314</v>
      </c>
      <c r="J244" s="262" t="s">
        <v>314</v>
      </c>
      <c r="K244" s="386" t="s">
        <v>314</v>
      </c>
      <c r="L244" s="262" t="s">
        <v>314</v>
      </c>
      <c r="M244" s="385"/>
      <c r="N244" s="385"/>
      <c r="O244" s="385"/>
      <c r="P244" s="385"/>
      <c r="Q244" s="385"/>
      <c r="R244" s="385"/>
      <c r="S244" s="385"/>
      <c r="T244" s="385"/>
      <c r="U244" s="385"/>
      <c r="V244" s="385"/>
      <c r="W244" s="385"/>
      <c r="X244" s="385"/>
      <c r="Y244" s="385"/>
      <c r="Z244" s="385"/>
      <c r="AA244" s="385"/>
      <c r="AB244" s="385"/>
      <c r="AC244" s="385"/>
      <c r="AD244" s="385"/>
      <c r="AE244" s="385"/>
      <c r="AF244" s="385"/>
      <c r="AG244" s="385"/>
      <c r="AH244" s="385"/>
      <c r="AI244" s="385"/>
      <c r="AJ244" s="385"/>
      <c r="AK244" s="385"/>
      <c r="AL244" s="385"/>
      <c r="AM244" s="385"/>
      <c r="AN244" s="385"/>
      <c r="AO244" s="385"/>
      <c r="AP244" s="385"/>
      <c r="AQ244" s="385"/>
      <c r="AR244" s="385"/>
      <c r="AS244" s="385"/>
      <c r="AT244" s="385"/>
      <c r="AU244" s="385"/>
      <c r="AV244" s="385"/>
      <c r="AW244" s="385"/>
      <c r="AX244" s="385"/>
      <c r="AY244" s="386" t="s">
        <v>314</v>
      </c>
      <c r="AZ244" s="386"/>
      <c r="BA244" s="262" t="s">
        <v>314</v>
      </c>
      <c r="BB244" s="262"/>
      <c r="BC244" s="385"/>
      <c r="BD244" s="385"/>
      <c r="BE244" s="385"/>
      <c r="BF244" s="385"/>
      <c r="BG244" s="385"/>
      <c r="BH244" s="385"/>
      <c r="BI244" s="385"/>
      <c r="BJ244" s="385"/>
      <c r="BK244" s="385"/>
      <c r="BL244" s="385"/>
      <c r="BM244" s="385"/>
      <c r="BN244" s="385"/>
      <c r="BO244" s="385"/>
      <c r="BP244" s="385"/>
      <c r="BQ244" s="385"/>
      <c r="BR244" s="385"/>
      <c r="BS244" s="385"/>
      <c r="BT244" s="385"/>
      <c r="BU244" s="385"/>
      <c r="BV244" s="385"/>
      <c r="BW244" s="385"/>
      <c r="BX244" s="385"/>
      <c r="BY244" s="385"/>
      <c r="BZ244" s="385"/>
      <c r="CA244" s="385"/>
      <c r="CB244" s="385"/>
      <c r="CC244" s="385"/>
      <c r="CD244" s="385"/>
      <c r="CE244" s="385"/>
      <c r="CF244" s="385"/>
      <c r="CG244" s="385"/>
      <c r="CH244" s="385"/>
      <c r="CI244" s="385"/>
      <c r="CJ244" s="385"/>
      <c r="CK244" s="385"/>
      <c r="CL244" s="385"/>
      <c r="CM244" s="385"/>
      <c r="CN244" s="385"/>
      <c r="CO244" s="385"/>
      <c r="CP244" s="385"/>
      <c r="CQ244" s="385"/>
      <c r="CR244" s="385"/>
      <c r="CS244" s="385"/>
      <c r="CT244" s="385"/>
      <c r="CU244" s="385"/>
      <c r="CV244" s="385"/>
      <c r="CW244" s="385"/>
      <c r="CX244" s="385"/>
      <c r="CY244" s="385"/>
      <c r="CZ244" s="385"/>
      <c r="DA244" s="385"/>
      <c r="DB244" s="385"/>
      <c r="DC244" s="385"/>
      <c r="DD244" s="385"/>
      <c r="DE244" s="385"/>
      <c r="DF244" s="385"/>
      <c r="DG244" s="385"/>
      <c r="DH244" s="385"/>
      <c r="DI244" s="262" t="s">
        <v>314</v>
      </c>
    </row>
    <row r="245" spans="1:113" s="38" customFormat="1" ht="52.5" customHeight="1" x14ac:dyDescent="0.25">
      <c r="A245" s="627">
        <v>29</v>
      </c>
      <c r="B245" s="629"/>
      <c r="C245" s="632" t="s">
        <v>568</v>
      </c>
      <c r="D245" s="623" t="s">
        <v>35</v>
      </c>
      <c r="E245" s="317" t="s">
        <v>567</v>
      </c>
      <c r="F245" s="450" t="s">
        <v>34</v>
      </c>
      <c r="G245" s="324" t="s">
        <v>567</v>
      </c>
      <c r="H245" s="500" t="s">
        <v>1169</v>
      </c>
      <c r="I245" s="528" t="s">
        <v>1123</v>
      </c>
      <c r="J245" s="259" t="s">
        <v>33</v>
      </c>
      <c r="K245" s="580" t="s">
        <v>27</v>
      </c>
      <c r="L245" s="405" t="s">
        <v>204</v>
      </c>
      <c r="M245" s="341" t="s">
        <v>37</v>
      </c>
      <c r="N245" s="51" t="s">
        <v>24</v>
      </c>
      <c r="O245" s="50">
        <v>1</v>
      </c>
      <c r="P245" s="326"/>
      <c r="Q245" s="326"/>
      <c r="R245" s="326"/>
      <c r="S245" s="326"/>
      <c r="T245" s="326"/>
      <c r="U245" s="341" t="s">
        <v>24</v>
      </c>
      <c r="V245" s="326"/>
      <c r="W245" s="326"/>
      <c r="X245" s="326"/>
      <c r="Y245" s="326"/>
      <c r="Z245" s="326"/>
      <c r="AA245" s="47">
        <f t="shared" si="103"/>
        <v>1</v>
      </c>
      <c r="AB245" s="329"/>
      <c r="AC245" s="341"/>
      <c r="AD245" s="329"/>
      <c r="AE245" s="329"/>
      <c r="AF245" s="329"/>
      <c r="AG245" s="329"/>
      <c r="AH245" s="329"/>
      <c r="AI245" s="329"/>
      <c r="AJ245" s="329"/>
      <c r="AK245" s="329"/>
      <c r="AL245" s="329"/>
      <c r="AM245" s="329"/>
      <c r="AN245" s="329"/>
      <c r="AO245" s="329"/>
      <c r="AP245" s="329"/>
      <c r="AQ245" s="329"/>
      <c r="AR245" s="329"/>
      <c r="AS245" s="329"/>
      <c r="AT245" s="329"/>
      <c r="AU245" s="329"/>
      <c r="AV245" s="329" t="s">
        <v>46</v>
      </c>
      <c r="AW245" s="329"/>
      <c r="AX245" s="329" t="s">
        <v>46</v>
      </c>
      <c r="AY245" s="580"/>
      <c r="AZ245" s="438"/>
      <c r="BA245" s="47"/>
      <c r="BB245" s="47" t="s">
        <v>46</v>
      </c>
      <c r="BC245" s="329"/>
      <c r="BD245" s="329"/>
      <c r="BE245" s="329"/>
      <c r="BF245" s="329"/>
      <c r="BG245" s="329"/>
      <c r="BH245" s="329"/>
      <c r="BI245" s="329"/>
      <c r="BJ245" s="45">
        <v>2</v>
      </c>
      <c r="BK245" s="45">
        <v>2</v>
      </c>
      <c r="BL245" s="45">
        <v>2</v>
      </c>
      <c r="BM245" s="45">
        <v>2</v>
      </c>
      <c r="BN245" s="45">
        <v>2</v>
      </c>
      <c r="BO245" s="45">
        <v>2</v>
      </c>
      <c r="BP245" s="45">
        <v>2</v>
      </c>
      <c r="BQ245" s="45">
        <v>2</v>
      </c>
      <c r="BR245" s="45">
        <v>2</v>
      </c>
      <c r="BS245" s="45">
        <v>2</v>
      </c>
      <c r="BT245" s="45">
        <v>2</v>
      </c>
      <c r="BU245" s="45">
        <v>2</v>
      </c>
      <c r="BV245" s="45">
        <v>2</v>
      </c>
      <c r="BW245" s="45">
        <v>2</v>
      </c>
      <c r="BX245" s="45">
        <v>2</v>
      </c>
      <c r="BY245" s="45">
        <v>2</v>
      </c>
      <c r="BZ245" s="45">
        <v>2</v>
      </c>
      <c r="CA245" s="45">
        <v>2</v>
      </c>
      <c r="CB245" s="45">
        <v>2</v>
      </c>
      <c r="CC245" s="45">
        <v>2</v>
      </c>
      <c r="CD245" s="45">
        <v>2</v>
      </c>
      <c r="CE245" s="45">
        <v>2</v>
      </c>
      <c r="CF245" s="45">
        <v>2</v>
      </c>
      <c r="CG245" s="45">
        <v>2</v>
      </c>
      <c r="CH245" s="45">
        <v>2</v>
      </c>
      <c r="CI245" s="45">
        <v>2</v>
      </c>
      <c r="CJ245" s="45">
        <v>2</v>
      </c>
      <c r="CK245" s="45">
        <v>2</v>
      </c>
      <c r="CL245" s="45">
        <v>2</v>
      </c>
      <c r="CM245" s="45">
        <v>2</v>
      </c>
      <c r="CN245" s="45">
        <v>2</v>
      </c>
      <c r="CO245" s="45">
        <v>2</v>
      </c>
      <c r="CP245" s="45">
        <v>2</v>
      </c>
      <c r="CQ245" s="45">
        <v>2</v>
      </c>
      <c r="CR245" s="45">
        <v>2</v>
      </c>
      <c r="CS245" s="45">
        <v>2</v>
      </c>
      <c r="CT245" s="45">
        <v>2</v>
      </c>
      <c r="CU245" s="45"/>
      <c r="CV245" s="45"/>
      <c r="CW245" s="45"/>
      <c r="CX245" s="45">
        <v>2</v>
      </c>
      <c r="CY245" s="43">
        <f t="shared" si="104"/>
        <v>38</v>
      </c>
      <c r="CZ245" s="42">
        <f t="shared" si="111"/>
        <v>1</v>
      </c>
      <c r="DA245" s="43">
        <f t="shared" si="112"/>
        <v>0</v>
      </c>
      <c r="DB245" s="42">
        <f t="shared" si="113"/>
        <v>0</v>
      </c>
      <c r="DC245" s="43">
        <f t="shared" si="105"/>
        <v>0</v>
      </c>
      <c r="DD245" s="42">
        <f t="shared" si="106"/>
        <v>0</v>
      </c>
      <c r="DE245" s="43">
        <f t="shared" si="107"/>
        <v>0</v>
      </c>
      <c r="DF245" s="42">
        <f t="shared" si="108"/>
        <v>0</v>
      </c>
      <c r="DG245" s="52">
        <f t="shared" si="109"/>
        <v>2</v>
      </c>
      <c r="DH245" s="43" t="str">
        <f t="shared" si="110"/>
        <v>Đạt mục tiêu</v>
      </c>
      <c r="DI245" s="47"/>
    </row>
    <row r="246" spans="1:113" s="38" customFormat="1" ht="2.25" hidden="1" customHeight="1" x14ac:dyDescent="0.25">
      <c r="A246" s="628"/>
      <c r="B246" s="630"/>
      <c r="C246" s="665"/>
      <c r="D246" s="665"/>
      <c r="E246" s="324" t="s">
        <v>566</v>
      </c>
      <c r="F246" s="324" t="s">
        <v>34</v>
      </c>
      <c r="G246" s="324" t="s">
        <v>566</v>
      </c>
      <c r="H246" s="326" t="s">
        <v>566</v>
      </c>
      <c r="I246" s="327">
        <v>1</v>
      </c>
      <c r="J246" s="329" t="s">
        <v>565</v>
      </c>
      <c r="K246" s="329" t="s">
        <v>27</v>
      </c>
      <c r="L246" s="310" t="s">
        <v>204</v>
      </c>
      <c r="M246" s="341" t="s">
        <v>37</v>
      </c>
      <c r="N246" s="51" t="s">
        <v>24</v>
      </c>
      <c r="O246" s="50">
        <v>1</v>
      </c>
      <c r="P246" s="341"/>
      <c r="Q246" s="341"/>
      <c r="R246" s="341"/>
      <c r="S246" s="341"/>
      <c r="T246" s="341"/>
      <c r="U246" s="341"/>
      <c r="V246" s="341" t="s">
        <v>24</v>
      </c>
      <c r="W246" s="341"/>
      <c r="X246" s="341"/>
      <c r="Y246" s="341"/>
      <c r="Z246" s="341"/>
      <c r="AA246" s="47">
        <f t="shared" si="103"/>
        <v>1</v>
      </c>
      <c r="AB246" s="329"/>
      <c r="AC246" s="341"/>
      <c r="AD246" s="329"/>
      <c r="AE246" s="329"/>
      <c r="AF246" s="329"/>
      <c r="AG246" s="329"/>
      <c r="AH246" s="329"/>
      <c r="AI246" s="329"/>
      <c r="AJ246" s="329"/>
      <c r="AK246" s="329"/>
      <c r="AL246" s="329"/>
      <c r="AM246" s="329"/>
      <c r="AN246" s="329"/>
      <c r="AO246" s="329"/>
      <c r="AP246" s="329"/>
      <c r="AQ246" s="329"/>
      <c r="AR246" s="329"/>
      <c r="AS246" s="329"/>
      <c r="AT246" s="329"/>
      <c r="AU246" s="329"/>
      <c r="AV246" s="329" t="s">
        <v>46</v>
      </c>
      <c r="AW246" s="329"/>
      <c r="AX246" s="329"/>
      <c r="AY246" s="39"/>
      <c r="AZ246" s="39"/>
      <c r="BA246" s="39"/>
      <c r="BB246" s="39"/>
      <c r="BC246" s="329"/>
      <c r="BD246" s="329"/>
      <c r="BE246" s="329"/>
      <c r="BF246" s="329"/>
      <c r="BG246" s="329"/>
      <c r="BH246" s="329"/>
      <c r="BI246" s="329"/>
      <c r="BJ246" s="45">
        <v>2</v>
      </c>
      <c r="BK246" s="45">
        <v>2</v>
      </c>
      <c r="BL246" s="45">
        <v>2</v>
      </c>
      <c r="BM246" s="45">
        <v>2</v>
      </c>
      <c r="BN246" s="45">
        <v>2</v>
      </c>
      <c r="BO246" s="45">
        <v>2</v>
      </c>
      <c r="BP246" s="45">
        <v>2</v>
      </c>
      <c r="BQ246" s="45">
        <v>2</v>
      </c>
      <c r="BR246" s="45">
        <v>2</v>
      </c>
      <c r="BS246" s="45">
        <v>2</v>
      </c>
      <c r="BT246" s="45">
        <v>2</v>
      </c>
      <c r="BU246" s="45">
        <v>2</v>
      </c>
      <c r="BV246" s="45">
        <v>2</v>
      </c>
      <c r="BW246" s="45">
        <v>2</v>
      </c>
      <c r="BX246" s="45">
        <v>2</v>
      </c>
      <c r="BY246" s="45">
        <v>2</v>
      </c>
      <c r="BZ246" s="45">
        <v>2</v>
      </c>
      <c r="CA246" s="45">
        <v>2</v>
      </c>
      <c r="CB246" s="45">
        <v>2</v>
      </c>
      <c r="CC246" s="45">
        <v>2</v>
      </c>
      <c r="CD246" s="45">
        <v>2</v>
      </c>
      <c r="CE246" s="45">
        <v>2</v>
      </c>
      <c r="CF246" s="45">
        <v>2</v>
      </c>
      <c r="CG246" s="45">
        <v>2</v>
      </c>
      <c r="CH246" s="45">
        <v>2</v>
      </c>
      <c r="CI246" s="45">
        <v>2</v>
      </c>
      <c r="CJ246" s="45">
        <v>2</v>
      </c>
      <c r="CK246" s="45">
        <v>2</v>
      </c>
      <c r="CL246" s="45">
        <v>2</v>
      </c>
      <c r="CM246" s="45">
        <v>2</v>
      </c>
      <c r="CN246" s="45">
        <v>2</v>
      </c>
      <c r="CO246" s="45">
        <v>2</v>
      </c>
      <c r="CP246" s="45">
        <v>2</v>
      </c>
      <c r="CQ246" s="45">
        <v>2</v>
      </c>
      <c r="CR246" s="45">
        <v>2</v>
      </c>
      <c r="CS246" s="45">
        <v>2</v>
      </c>
      <c r="CT246" s="45">
        <v>2</v>
      </c>
      <c r="CU246" s="45"/>
      <c r="CV246" s="45"/>
      <c r="CW246" s="45"/>
      <c r="CX246" s="45">
        <v>2</v>
      </c>
      <c r="CY246" s="43">
        <f t="shared" si="104"/>
        <v>38</v>
      </c>
      <c r="CZ246" s="42">
        <f t="shared" si="111"/>
        <v>1</v>
      </c>
      <c r="DA246" s="43">
        <f t="shared" si="112"/>
        <v>0</v>
      </c>
      <c r="DB246" s="42">
        <f t="shared" si="113"/>
        <v>0</v>
      </c>
      <c r="DC246" s="43">
        <f t="shared" si="105"/>
        <v>0</v>
      </c>
      <c r="DD246" s="42">
        <f t="shared" si="106"/>
        <v>0</v>
      </c>
      <c r="DE246" s="43">
        <f t="shared" si="107"/>
        <v>0</v>
      </c>
      <c r="DF246" s="42">
        <f t="shared" si="108"/>
        <v>0</v>
      </c>
      <c r="DG246" s="52">
        <f t="shared" si="109"/>
        <v>2</v>
      </c>
      <c r="DH246" s="43" t="str">
        <f t="shared" si="110"/>
        <v>Đạt mục tiêu</v>
      </c>
      <c r="DI246" s="39"/>
    </row>
    <row r="247" spans="1:113" s="38" customFormat="1" ht="56.25" customHeight="1" x14ac:dyDescent="0.25">
      <c r="A247" s="627"/>
      <c r="B247" s="631"/>
      <c r="C247" s="632"/>
      <c r="D247" s="623"/>
      <c r="E247" s="317" t="s">
        <v>564</v>
      </c>
      <c r="F247" s="445" t="s">
        <v>34</v>
      </c>
      <c r="G247" s="310" t="s">
        <v>564</v>
      </c>
      <c r="H247" s="500" t="s">
        <v>564</v>
      </c>
      <c r="I247" s="528" t="s">
        <v>1123</v>
      </c>
      <c r="J247" s="259" t="s">
        <v>33</v>
      </c>
      <c r="K247" s="580" t="s">
        <v>27</v>
      </c>
      <c r="L247" s="405" t="s">
        <v>204</v>
      </c>
      <c r="M247" s="341" t="s">
        <v>37</v>
      </c>
      <c r="N247" s="51" t="s">
        <v>24</v>
      </c>
      <c r="O247" s="50">
        <v>1</v>
      </c>
      <c r="P247" s="341"/>
      <c r="Q247" s="341"/>
      <c r="R247" s="341"/>
      <c r="S247" s="341"/>
      <c r="T247" s="341"/>
      <c r="U247" s="341"/>
      <c r="V247" s="341"/>
      <c r="W247" s="341"/>
      <c r="X247" s="341" t="s">
        <v>24</v>
      </c>
      <c r="Y247" s="341"/>
      <c r="Z247" s="341"/>
      <c r="AA247" s="47">
        <f t="shared" si="103"/>
        <v>1</v>
      </c>
      <c r="AB247" s="329"/>
      <c r="AC247" s="341"/>
      <c r="AD247" s="329"/>
      <c r="AE247" s="329"/>
      <c r="AF247" s="329"/>
      <c r="AG247" s="329"/>
      <c r="AH247" s="329"/>
      <c r="AI247" s="329"/>
      <c r="AJ247" s="329"/>
      <c r="AK247" s="329"/>
      <c r="AL247" s="329"/>
      <c r="AM247" s="329"/>
      <c r="AN247" s="329"/>
      <c r="AO247" s="329"/>
      <c r="AP247" s="329"/>
      <c r="AQ247" s="329"/>
      <c r="AR247" s="329"/>
      <c r="AS247" s="329"/>
      <c r="AT247" s="329"/>
      <c r="AU247" s="329"/>
      <c r="AV247" s="329"/>
      <c r="AW247" s="329"/>
      <c r="AX247" s="329"/>
      <c r="AY247" s="580"/>
      <c r="AZ247" s="438"/>
      <c r="BA247" s="47" t="s">
        <v>46</v>
      </c>
      <c r="BB247" s="47"/>
      <c r="BC247" s="329"/>
      <c r="BD247" s="329" t="s">
        <v>46</v>
      </c>
      <c r="BE247" s="329"/>
      <c r="BF247" s="329"/>
      <c r="BG247" s="329"/>
      <c r="BH247" s="329"/>
      <c r="BI247" s="329"/>
      <c r="BJ247" s="45">
        <v>2</v>
      </c>
      <c r="BK247" s="45">
        <v>2</v>
      </c>
      <c r="BL247" s="45">
        <v>2</v>
      </c>
      <c r="BM247" s="45">
        <v>2</v>
      </c>
      <c r="BN247" s="45">
        <v>2</v>
      </c>
      <c r="BO247" s="45">
        <v>2</v>
      </c>
      <c r="BP247" s="45">
        <v>2</v>
      </c>
      <c r="BQ247" s="45">
        <v>2</v>
      </c>
      <c r="BR247" s="45">
        <v>2</v>
      </c>
      <c r="BS247" s="45">
        <v>2</v>
      </c>
      <c r="BT247" s="45">
        <v>2</v>
      </c>
      <c r="BU247" s="45">
        <v>2</v>
      </c>
      <c r="BV247" s="45">
        <v>2</v>
      </c>
      <c r="BW247" s="45">
        <v>2</v>
      </c>
      <c r="BX247" s="45">
        <v>2</v>
      </c>
      <c r="BY247" s="45">
        <v>2</v>
      </c>
      <c r="BZ247" s="45">
        <v>2</v>
      </c>
      <c r="CA247" s="45">
        <v>2</v>
      </c>
      <c r="CB247" s="45">
        <v>2</v>
      </c>
      <c r="CC247" s="45">
        <v>2</v>
      </c>
      <c r="CD247" s="45">
        <v>2</v>
      </c>
      <c r="CE247" s="45">
        <v>2</v>
      </c>
      <c r="CF247" s="45">
        <v>2</v>
      </c>
      <c r="CG247" s="45">
        <v>2</v>
      </c>
      <c r="CH247" s="45">
        <v>2</v>
      </c>
      <c r="CI247" s="45">
        <v>2</v>
      </c>
      <c r="CJ247" s="45">
        <v>2</v>
      </c>
      <c r="CK247" s="45">
        <v>2</v>
      </c>
      <c r="CL247" s="45">
        <v>2</v>
      </c>
      <c r="CM247" s="45">
        <v>2</v>
      </c>
      <c r="CN247" s="45">
        <v>2</v>
      </c>
      <c r="CO247" s="45">
        <v>2</v>
      </c>
      <c r="CP247" s="45">
        <v>2</v>
      </c>
      <c r="CQ247" s="45">
        <v>2</v>
      </c>
      <c r="CR247" s="45">
        <v>2</v>
      </c>
      <c r="CS247" s="45">
        <v>2</v>
      </c>
      <c r="CT247" s="45">
        <v>2</v>
      </c>
      <c r="CU247" s="45"/>
      <c r="CV247" s="45"/>
      <c r="CW247" s="45"/>
      <c r="CX247" s="45">
        <v>2</v>
      </c>
      <c r="CY247" s="43">
        <f t="shared" si="104"/>
        <v>38</v>
      </c>
      <c r="CZ247" s="42">
        <f t="shared" si="111"/>
        <v>1</v>
      </c>
      <c r="DA247" s="43">
        <f t="shared" si="112"/>
        <v>0</v>
      </c>
      <c r="DB247" s="42">
        <f t="shared" si="113"/>
        <v>0</v>
      </c>
      <c r="DC247" s="43">
        <f t="shared" si="105"/>
        <v>0</v>
      </c>
      <c r="DD247" s="42">
        <f t="shared" si="106"/>
        <v>0</v>
      </c>
      <c r="DE247" s="43">
        <f t="shared" si="107"/>
        <v>0</v>
      </c>
      <c r="DF247" s="42">
        <f t="shared" si="108"/>
        <v>0</v>
      </c>
      <c r="DG247" s="52">
        <f t="shared" si="109"/>
        <v>2</v>
      </c>
      <c r="DH247" s="43" t="str">
        <f t="shared" si="110"/>
        <v>Đạt mục tiêu</v>
      </c>
      <c r="DI247" s="47"/>
    </row>
    <row r="248" spans="1:113" s="38" customFormat="1" ht="54.75" hidden="1" customHeight="1" x14ac:dyDescent="0.25">
      <c r="A248" s="268">
        <v>106</v>
      </c>
      <c r="B248" s="268"/>
      <c r="C248" s="310" t="s">
        <v>563</v>
      </c>
      <c r="D248" s="310"/>
      <c r="E248" s="310" t="s">
        <v>562</v>
      </c>
      <c r="F248" s="310"/>
      <c r="G248" s="310" t="s">
        <v>562</v>
      </c>
      <c r="H248" s="310" t="s">
        <v>561</v>
      </c>
      <c r="I248" s="327"/>
      <c r="J248" s="329" t="s">
        <v>47</v>
      </c>
      <c r="K248" s="329" t="s">
        <v>27</v>
      </c>
      <c r="L248" s="310" t="s">
        <v>204</v>
      </c>
      <c r="M248" s="341" t="s">
        <v>37</v>
      </c>
      <c r="N248" s="51" t="s">
        <v>24</v>
      </c>
      <c r="O248" s="50"/>
      <c r="P248" s="341"/>
      <c r="Q248" s="341"/>
      <c r="R248" s="341"/>
      <c r="S248" s="341"/>
      <c r="T248" s="341" t="s">
        <v>24</v>
      </c>
      <c r="U248" s="341"/>
      <c r="V248" s="341"/>
      <c r="W248" s="341"/>
      <c r="X248" s="341"/>
      <c r="Y248" s="341"/>
      <c r="Z248" s="341"/>
      <c r="AA248" s="47">
        <f t="shared" si="103"/>
        <v>1</v>
      </c>
      <c r="AB248" s="329"/>
      <c r="AC248" s="341"/>
      <c r="AD248" s="329"/>
      <c r="AE248" s="329"/>
      <c r="AF248" s="329"/>
      <c r="AG248" s="329"/>
      <c r="AH248" s="329"/>
      <c r="AI248" s="329"/>
      <c r="AJ248" s="329"/>
      <c r="AK248" s="329"/>
      <c r="AL248" s="329"/>
      <c r="AM248" s="329"/>
      <c r="AN248" s="329"/>
      <c r="AO248" s="329"/>
      <c r="AP248" s="329" t="s">
        <v>40</v>
      </c>
      <c r="AQ248" s="329"/>
      <c r="AR248" s="329"/>
      <c r="AS248" s="329"/>
      <c r="AT248" s="329" t="s">
        <v>40</v>
      </c>
      <c r="AU248" s="329"/>
      <c r="AV248" s="329"/>
      <c r="AW248" s="329"/>
      <c r="AX248" s="329"/>
      <c r="AY248" s="39"/>
      <c r="AZ248" s="39"/>
      <c r="BA248" s="39"/>
      <c r="BB248" s="39"/>
      <c r="BC248" s="329"/>
      <c r="BD248" s="329"/>
      <c r="BE248" s="329"/>
      <c r="BF248" s="329"/>
      <c r="BG248" s="329"/>
      <c r="BH248" s="329"/>
      <c r="BI248" s="329"/>
      <c r="BJ248" s="45">
        <v>2</v>
      </c>
      <c r="BK248" s="45">
        <v>2</v>
      </c>
      <c r="BL248" s="45">
        <v>2</v>
      </c>
      <c r="BM248" s="45">
        <v>2</v>
      </c>
      <c r="BN248" s="45">
        <v>2</v>
      </c>
      <c r="BO248" s="45">
        <v>2</v>
      </c>
      <c r="BP248" s="45">
        <v>2</v>
      </c>
      <c r="BQ248" s="45">
        <v>2</v>
      </c>
      <c r="BR248" s="45">
        <v>2</v>
      </c>
      <c r="BS248" s="45">
        <v>2</v>
      </c>
      <c r="BT248" s="45">
        <v>2</v>
      </c>
      <c r="BU248" s="45">
        <v>2</v>
      </c>
      <c r="BV248" s="45">
        <v>2</v>
      </c>
      <c r="BW248" s="45">
        <v>2</v>
      </c>
      <c r="BX248" s="45">
        <v>2</v>
      </c>
      <c r="BY248" s="45">
        <v>2</v>
      </c>
      <c r="BZ248" s="45">
        <v>2</v>
      </c>
      <c r="CA248" s="45">
        <v>2</v>
      </c>
      <c r="CB248" s="45">
        <v>2</v>
      </c>
      <c r="CC248" s="45">
        <v>2</v>
      </c>
      <c r="CD248" s="45">
        <v>2</v>
      </c>
      <c r="CE248" s="45">
        <v>2</v>
      </c>
      <c r="CF248" s="45">
        <v>2</v>
      </c>
      <c r="CG248" s="45">
        <v>2</v>
      </c>
      <c r="CH248" s="45">
        <v>2</v>
      </c>
      <c r="CI248" s="45">
        <v>2</v>
      </c>
      <c r="CJ248" s="45">
        <v>2</v>
      </c>
      <c r="CK248" s="45">
        <v>2</v>
      </c>
      <c r="CL248" s="45">
        <v>2</v>
      </c>
      <c r="CM248" s="45">
        <v>2</v>
      </c>
      <c r="CN248" s="45">
        <v>2</v>
      </c>
      <c r="CO248" s="45">
        <v>2</v>
      </c>
      <c r="CP248" s="45">
        <v>2</v>
      </c>
      <c r="CQ248" s="45">
        <v>2</v>
      </c>
      <c r="CR248" s="45">
        <v>2</v>
      </c>
      <c r="CS248" s="45">
        <v>2</v>
      </c>
      <c r="CT248" s="45">
        <v>2</v>
      </c>
      <c r="CU248" s="45"/>
      <c r="CV248" s="45"/>
      <c r="CW248" s="45"/>
      <c r="CX248" s="45">
        <v>2</v>
      </c>
      <c r="CY248" s="43">
        <f t="shared" si="104"/>
        <v>38</v>
      </c>
      <c r="CZ248" s="42">
        <f t="shared" si="111"/>
        <v>1</v>
      </c>
      <c r="DA248" s="43">
        <f t="shared" si="112"/>
        <v>0</v>
      </c>
      <c r="DB248" s="42">
        <f t="shared" si="113"/>
        <v>0</v>
      </c>
      <c r="DC248" s="43">
        <f t="shared" si="105"/>
        <v>0</v>
      </c>
      <c r="DD248" s="42">
        <f t="shared" si="106"/>
        <v>0</v>
      </c>
      <c r="DE248" s="43">
        <f t="shared" si="107"/>
        <v>0</v>
      </c>
      <c r="DF248" s="42">
        <f t="shared" si="108"/>
        <v>0</v>
      </c>
      <c r="DG248" s="52">
        <f t="shared" si="109"/>
        <v>2</v>
      </c>
      <c r="DH248" s="43" t="str">
        <f t="shared" si="110"/>
        <v>Đạt mục tiêu</v>
      </c>
      <c r="DI248" s="39"/>
    </row>
    <row r="249" spans="1:113" s="38" customFormat="1" ht="63.75" hidden="1" customHeight="1" x14ac:dyDescent="0.25">
      <c r="A249" s="629">
        <v>107</v>
      </c>
      <c r="B249" s="269"/>
      <c r="C249" s="700" t="s">
        <v>560</v>
      </c>
      <c r="D249" s="695" t="s">
        <v>35</v>
      </c>
      <c r="E249" s="700" t="s">
        <v>559</v>
      </c>
      <c r="F249" s="695" t="s">
        <v>35</v>
      </c>
      <c r="G249" s="700" t="s">
        <v>559</v>
      </c>
      <c r="H249" s="62" t="s">
        <v>558</v>
      </c>
      <c r="I249" s="327">
        <v>1</v>
      </c>
      <c r="J249" s="329" t="s">
        <v>43</v>
      </c>
      <c r="K249" s="329" t="s">
        <v>27</v>
      </c>
      <c r="L249" s="310" t="s">
        <v>204</v>
      </c>
      <c r="M249" s="341" t="s">
        <v>37</v>
      </c>
      <c r="N249" s="51" t="s">
        <v>24</v>
      </c>
      <c r="O249" s="50">
        <v>1</v>
      </c>
      <c r="P249" s="326"/>
      <c r="Q249" s="326"/>
      <c r="R249" s="326"/>
      <c r="S249" s="324" t="s">
        <v>24</v>
      </c>
      <c r="T249" s="326"/>
      <c r="U249" s="326"/>
      <c r="V249" s="326"/>
      <c r="W249" s="326"/>
      <c r="X249" s="326"/>
      <c r="Y249" s="326"/>
      <c r="Z249" s="326"/>
      <c r="AA249" s="47">
        <f t="shared" si="103"/>
        <v>1</v>
      </c>
      <c r="AB249" s="329"/>
      <c r="AC249" s="341"/>
      <c r="AD249" s="329"/>
      <c r="AE249" s="329"/>
      <c r="AF249" s="329"/>
      <c r="AG249" s="329"/>
      <c r="AH249" s="329"/>
      <c r="AI249" s="329"/>
      <c r="AJ249" s="329"/>
      <c r="AK249" s="329" t="s">
        <v>46</v>
      </c>
      <c r="AL249" s="329"/>
      <c r="AM249" s="329" t="s">
        <v>32</v>
      </c>
      <c r="AN249" s="329"/>
      <c r="AO249" s="329"/>
      <c r="AP249" s="329" t="s">
        <v>46</v>
      </c>
      <c r="AQ249" s="329"/>
      <c r="AR249" s="329"/>
      <c r="AS249" s="329" t="s">
        <v>46</v>
      </c>
      <c r="AT249" s="329"/>
      <c r="AU249" s="329"/>
      <c r="AV249" s="329"/>
      <c r="AW249" s="329"/>
      <c r="AX249" s="329"/>
      <c r="AY249" s="39"/>
      <c r="AZ249" s="39"/>
      <c r="BA249" s="39"/>
      <c r="BB249" s="39"/>
      <c r="BC249" s="329"/>
      <c r="BD249" s="329"/>
      <c r="BE249" s="329"/>
      <c r="BF249" s="329"/>
      <c r="BG249" s="329"/>
      <c r="BH249" s="329"/>
      <c r="BI249" s="329"/>
      <c r="BJ249" s="45">
        <v>2</v>
      </c>
      <c r="BK249" s="45">
        <v>1</v>
      </c>
      <c r="BL249" s="45">
        <v>2</v>
      </c>
      <c r="BM249" s="45">
        <v>2</v>
      </c>
      <c r="BN249" s="45">
        <v>2</v>
      </c>
      <c r="BO249" s="45">
        <v>2</v>
      </c>
      <c r="BP249" s="45">
        <v>2</v>
      </c>
      <c r="BQ249" s="45">
        <v>2</v>
      </c>
      <c r="BR249" s="45">
        <v>2</v>
      </c>
      <c r="BS249" s="45">
        <v>2</v>
      </c>
      <c r="BT249" s="45">
        <v>1</v>
      </c>
      <c r="BU249" s="45">
        <v>2</v>
      </c>
      <c r="BV249" s="45">
        <v>2</v>
      </c>
      <c r="BW249" s="45">
        <v>2</v>
      </c>
      <c r="BX249" s="45">
        <v>2</v>
      </c>
      <c r="BY249" s="45">
        <v>2</v>
      </c>
      <c r="BZ249" s="45">
        <v>1</v>
      </c>
      <c r="CA249" s="45">
        <v>2</v>
      </c>
      <c r="CB249" s="45">
        <v>2</v>
      </c>
      <c r="CC249" s="45">
        <v>2</v>
      </c>
      <c r="CD249" s="45">
        <v>2</v>
      </c>
      <c r="CE249" s="45">
        <v>2</v>
      </c>
      <c r="CF249" s="45">
        <v>2</v>
      </c>
      <c r="CG249" s="45">
        <v>2</v>
      </c>
      <c r="CH249" s="45">
        <v>2</v>
      </c>
      <c r="CI249" s="45">
        <v>2</v>
      </c>
      <c r="CJ249" s="45">
        <v>2</v>
      </c>
      <c r="CK249" s="45">
        <v>2</v>
      </c>
      <c r="CL249" s="45">
        <v>2</v>
      </c>
      <c r="CM249" s="45">
        <v>2</v>
      </c>
      <c r="CN249" s="45">
        <v>1</v>
      </c>
      <c r="CO249" s="45">
        <v>2</v>
      </c>
      <c r="CP249" s="45">
        <v>2</v>
      </c>
      <c r="CQ249" s="45">
        <v>2</v>
      </c>
      <c r="CR249" s="45">
        <v>2</v>
      </c>
      <c r="CS249" s="45">
        <v>2</v>
      </c>
      <c r="CT249" s="45">
        <v>2</v>
      </c>
      <c r="CU249" s="45">
        <v>2</v>
      </c>
      <c r="CV249" s="45">
        <v>2</v>
      </c>
      <c r="CW249" s="45">
        <v>2</v>
      </c>
      <c r="CX249" s="45">
        <v>2</v>
      </c>
      <c r="CY249" s="43">
        <f t="shared" si="104"/>
        <v>37</v>
      </c>
      <c r="CZ249" s="53">
        <f t="shared" si="111"/>
        <v>0.90243902439024393</v>
      </c>
      <c r="DA249" s="43">
        <f t="shared" si="112"/>
        <v>4</v>
      </c>
      <c r="DB249" s="42">
        <f t="shared" si="113"/>
        <v>9.7560975609756101E-2</v>
      </c>
      <c r="DC249" s="43">
        <f t="shared" si="105"/>
        <v>0</v>
      </c>
      <c r="DD249" s="42">
        <f t="shared" si="106"/>
        <v>0</v>
      </c>
      <c r="DE249" s="43">
        <f t="shared" si="107"/>
        <v>0</v>
      </c>
      <c r="DF249" s="42">
        <f t="shared" si="108"/>
        <v>0</v>
      </c>
      <c r="DG249" s="52">
        <f t="shared" si="109"/>
        <v>1.9024390243902438</v>
      </c>
      <c r="DH249" s="43" t="str">
        <f t="shared" si="110"/>
        <v>Đạt mục tiêu</v>
      </c>
      <c r="DI249" s="39"/>
    </row>
    <row r="250" spans="1:113" s="38" customFormat="1" ht="81" hidden="1" customHeight="1" x14ac:dyDescent="0.25">
      <c r="A250" s="631"/>
      <c r="B250" s="271"/>
      <c r="C250" s="668"/>
      <c r="D250" s="697"/>
      <c r="E250" s="668"/>
      <c r="F250" s="697"/>
      <c r="G250" s="668"/>
      <c r="H250" s="59" t="s">
        <v>557</v>
      </c>
      <c r="I250" s="327">
        <v>1</v>
      </c>
      <c r="J250" s="329" t="s">
        <v>43</v>
      </c>
      <c r="K250" s="329" t="s">
        <v>27</v>
      </c>
      <c r="L250" s="310" t="s">
        <v>204</v>
      </c>
      <c r="M250" s="341" t="s">
        <v>37</v>
      </c>
      <c r="N250" s="51" t="s">
        <v>24</v>
      </c>
      <c r="O250" s="50">
        <v>1</v>
      </c>
      <c r="P250" s="326"/>
      <c r="Q250" s="326"/>
      <c r="R250" s="326"/>
      <c r="S250" s="324"/>
      <c r="T250" s="326"/>
      <c r="U250" s="326"/>
      <c r="V250" s="326"/>
      <c r="W250" s="326"/>
      <c r="X250" s="326"/>
      <c r="Y250" s="326"/>
      <c r="Z250" s="326"/>
      <c r="AA250" s="47"/>
      <c r="AB250" s="329"/>
      <c r="AC250" s="341"/>
      <c r="AD250" s="329"/>
      <c r="AE250" s="329"/>
      <c r="AF250" s="329"/>
      <c r="AG250" s="329"/>
      <c r="AH250" s="329"/>
      <c r="AI250" s="329"/>
      <c r="AJ250" s="329"/>
      <c r="AK250" s="329"/>
      <c r="AL250" s="329"/>
      <c r="AM250" s="329"/>
      <c r="AN250" s="329"/>
      <c r="AO250" s="329" t="s">
        <v>46</v>
      </c>
      <c r="AP250" s="329"/>
      <c r="AQ250" s="329"/>
      <c r="AR250" s="329"/>
      <c r="AS250" s="329"/>
      <c r="AT250" s="329"/>
      <c r="AU250" s="329"/>
      <c r="AV250" s="329"/>
      <c r="AW250" s="329"/>
      <c r="AX250" s="329"/>
      <c r="AY250" s="39"/>
      <c r="AZ250" s="39"/>
      <c r="BA250" s="39"/>
      <c r="BB250" s="39"/>
      <c r="BC250" s="329"/>
      <c r="BD250" s="329"/>
      <c r="BE250" s="329"/>
      <c r="BF250" s="329"/>
      <c r="BG250" s="329"/>
      <c r="BH250" s="329"/>
      <c r="BI250" s="329"/>
      <c r="BJ250" s="45">
        <v>2</v>
      </c>
      <c r="BK250" s="45">
        <v>1</v>
      </c>
      <c r="BL250" s="45">
        <v>2</v>
      </c>
      <c r="BM250" s="45">
        <v>2</v>
      </c>
      <c r="BN250" s="45">
        <v>2</v>
      </c>
      <c r="BO250" s="45">
        <v>2</v>
      </c>
      <c r="BP250" s="45">
        <v>2</v>
      </c>
      <c r="BQ250" s="45">
        <v>2</v>
      </c>
      <c r="BR250" s="45">
        <v>2</v>
      </c>
      <c r="BS250" s="45">
        <v>2</v>
      </c>
      <c r="BT250" s="45">
        <v>1</v>
      </c>
      <c r="BU250" s="45">
        <v>2</v>
      </c>
      <c r="BV250" s="45">
        <v>2</v>
      </c>
      <c r="BW250" s="45">
        <v>2</v>
      </c>
      <c r="BX250" s="45">
        <v>2</v>
      </c>
      <c r="BY250" s="45">
        <v>2</v>
      </c>
      <c r="BZ250" s="45">
        <v>1</v>
      </c>
      <c r="CA250" s="45">
        <v>2</v>
      </c>
      <c r="CB250" s="45">
        <v>2</v>
      </c>
      <c r="CC250" s="45">
        <v>2</v>
      </c>
      <c r="CD250" s="45">
        <v>2</v>
      </c>
      <c r="CE250" s="45">
        <v>2</v>
      </c>
      <c r="CF250" s="45">
        <v>2</v>
      </c>
      <c r="CG250" s="45">
        <v>1</v>
      </c>
      <c r="CH250" s="45">
        <v>2</v>
      </c>
      <c r="CI250" s="45">
        <v>2</v>
      </c>
      <c r="CJ250" s="45">
        <v>2</v>
      </c>
      <c r="CK250" s="45">
        <v>2</v>
      </c>
      <c r="CL250" s="45">
        <v>2</v>
      </c>
      <c r="CM250" s="45">
        <v>2</v>
      </c>
      <c r="CN250" s="45">
        <v>1</v>
      </c>
      <c r="CO250" s="45">
        <v>2</v>
      </c>
      <c r="CP250" s="45">
        <v>2</v>
      </c>
      <c r="CQ250" s="45">
        <v>2</v>
      </c>
      <c r="CR250" s="45">
        <v>2</v>
      </c>
      <c r="CS250" s="45">
        <v>2</v>
      </c>
      <c r="CT250" s="45">
        <v>2</v>
      </c>
      <c r="CU250" s="45">
        <v>2</v>
      </c>
      <c r="CV250" s="45">
        <v>2</v>
      </c>
      <c r="CW250" s="45">
        <v>2</v>
      </c>
      <c r="CX250" s="45">
        <v>2</v>
      </c>
      <c r="CY250" s="43">
        <f t="shared" si="104"/>
        <v>36</v>
      </c>
      <c r="CZ250" s="53">
        <f t="shared" si="111"/>
        <v>0.87804878048780488</v>
      </c>
      <c r="DA250" s="43">
        <f t="shared" si="112"/>
        <v>5</v>
      </c>
      <c r="DB250" s="42">
        <f t="shared" si="113"/>
        <v>0.12195121951219512</v>
      </c>
      <c r="DC250" s="43">
        <f t="shared" si="105"/>
        <v>0</v>
      </c>
      <c r="DD250" s="42">
        <f t="shared" si="106"/>
        <v>0</v>
      </c>
      <c r="DE250" s="43">
        <f t="shared" si="107"/>
        <v>0</v>
      </c>
      <c r="DF250" s="42">
        <f t="shared" si="108"/>
        <v>0</v>
      </c>
      <c r="DG250" s="52">
        <f t="shared" si="109"/>
        <v>1.8780487804878048</v>
      </c>
      <c r="DH250" s="43" t="str">
        <f t="shared" si="110"/>
        <v>Đạt mục tiêu</v>
      </c>
      <c r="DI250" s="39"/>
    </row>
    <row r="251" spans="1:113" s="38" customFormat="1" ht="69.75" hidden="1" customHeight="1" x14ac:dyDescent="0.25">
      <c r="A251" s="268">
        <v>108</v>
      </c>
      <c r="B251" s="268"/>
      <c r="C251" s="310" t="s">
        <v>556</v>
      </c>
      <c r="D251" s="310" t="s">
        <v>34</v>
      </c>
      <c r="E251" s="310" t="s">
        <v>555</v>
      </c>
      <c r="F251" s="310" t="s">
        <v>34</v>
      </c>
      <c r="G251" s="310" t="s">
        <v>555</v>
      </c>
      <c r="H251" s="310" t="s">
        <v>554</v>
      </c>
      <c r="I251" s="327"/>
      <c r="J251" s="329" t="s">
        <v>84</v>
      </c>
      <c r="K251" s="329" t="s">
        <v>27</v>
      </c>
      <c r="L251" s="310" t="s">
        <v>204</v>
      </c>
      <c r="M251" s="341" t="s">
        <v>37</v>
      </c>
      <c r="N251" s="51" t="s">
        <v>24</v>
      </c>
      <c r="O251" s="50"/>
      <c r="P251" s="329"/>
      <c r="Q251" s="329"/>
      <c r="R251" s="329"/>
      <c r="S251" s="51"/>
      <c r="T251" s="341"/>
      <c r="U251" s="341"/>
      <c r="V251" s="341" t="s">
        <v>24</v>
      </c>
      <c r="W251" s="341"/>
      <c r="X251" s="329"/>
      <c r="Y251" s="329"/>
      <c r="Z251" s="329"/>
      <c r="AA251" s="47">
        <f>COUNTIF(P251:Z251,"x")</f>
        <v>1</v>
      </c>
      <c r="AB251" s="329"/>
      <c r="AC251" s="341"/>
      <c r="AD251" s="329"/>
      <c r="AE251" s="329"/>
      <c r="AF251" s="329"/>
      <c r="AG251" s="329"/>
      <c r="AH251" s="329"/>
      <c r="AI251" s="329"/>
      <c r="AJ251" s="329"/>
      <c r="AK251" s="329"/>
      <c r="AL251" s="329"/>
      <c r="AM251" s="329"/>
      <c r="AN251" s="329"/>
      <c r="AO251" s="329"/>
      <c r="AP251" s="329"/>
      <c r="AQ251" s="329"/>
      <c r="AR251" s="329"/>
      <c r="AS251" s="329"/>
      <c r="AT251" s="329"/>
      <c r="AU251" s="329"/>
      <c r="AV251" s="329"/>
      <c r="AW251" s="329" t="s">
        <v>40</v>
      </c>
      <c r="AX251" s="329"/>
      <c r="AY251" s="39"/>
      <c r="AZ251" s="39"/>
      <c r="BA251" s="39"/>
      <c r="BB251" s="39"/>
      <c r="BC251" s="329"/>
      <c r="BD251" s="329"/>
      <c r="BE251" s="329"/>
      <c r="BF251" s="329"/>
      <c r="BG251" s="329"/>
      <c r="BH251" s="329"/>
      <c r="BI251" s="329"/>
      <c r="BJ251" s="45">
        <v>2</v>
      </c>
      <c r="BK251" s="45">
        <v>2</v>
      </c>
      <c r="BL251" s="45">
        <v>2</v>
      </c>
      <c r="BM251" s="45">
        <v>2</v>
      </c>
      <c r="BN251" s="45">
        <v>2</v>
      </c>
      <c r="BO251" s="45">
        <v>2</v>
      </c>
      <c r="BP251" s="45">
        <v>2</v>
      </c>
      <c r="BQ251" s="45">
        <v>2</v>
      </c>
      <c r="BR251" s="45">
        <v>2</v>
      </c>
      <c r="BS251" s="45">
        <v>2</v>
      </c>
      <c r="BT251" s="45">
        <v>2</v>
      </c>
      <c r="BU251" s="45">
        <v>2</v>
      </c>
      <c r="BV251" s="45">
        <v>2</v>
      </c>
      <c r="BW251" s="45">
        <v>2</v>
      </c>
      <c r="BX251" s="45">
        <v>2</v>
      </c>
      <c r="BY251" s="45">
        <v>2</v>
      </c>
      <c r="BZ251" s="45">
        <v>2</v>
      </c>
      <c r="CA251" s="45">
        <v>2</v>
      </c>
      <c r="CB251" s="45">
        <v>2</v>
      </c>
      <c r="CC251" s="45">
        <v>2</v>
      </c>
      <c r="CD251" s="45">
        <v>2</v>
      </c>
      <c r="CE251" s="45">
        <v>2</v>
      </c>
      <c r="CF251" s="45">
        <v>2</v>
      </c>
      <c r="CG251" s="45">
        <v>2</v>
      </c>
      <c r="CH251" s="45">
        <v>2</v>
      </c>
      <c r="CI251" s="45">
        <v>2</v>
      </c>
      <c r="CJ251" s="45">
        <v>2</v>
      </c>
      <c r="CK251" s="45">
        <v>2</v>
      </c>
      <c r="CL251" s="45">
        <v>2</v>
      </c>
      <c r="CM251" s="45">
        <v>2</v>
      </c>
      <c r="CN251" s="45">
        <v>2</v>
      </c>
      <c r="CO251" s="45">
        <v>2</v>
      </c>
      <c r="CP251" s="45">
        <v>2</v>
      </c>
      <c r="CQ251" s="45">
        <v>2</v>
      </c>
      <c r="CR251" s="45">
        <v>2</v>
      </c>
      <c r="CS251" s="45">
        <v>2</v>
      </c>
      <c r="CT251" s="45">
        <v>2</v>
      </c>
      <c r="CU251" s="45"/>
      <c r="CV251" s="45"/>
      <c r="CW251" s="45"/>
      <c r="CX251" s="45">
        <v>2</v>
      </c>
      <c r="CY251" s="43">
        <f t="shared" si="104"/>
        <v>38</v>
      </c>
      <c r="CZ251" s="42">
        <f t="shared" si="111"/>
        <v>1</v>
      </c>
      <c r="DA251" s="43">
        <f t="shared" si="112"/>
        <v>0</v>
      </c>
      <c r="DB251" s="42">
        <f t="shared" si="113"/>
        <v>0</v>
      </c>
      <c r="DC251" s="43">
        <f t="shared" si="105"/>
        <v>0</v>
      </c>
      <c r="DD251" s="42">
        <f t="shared" si="106"/>
        <v>0</v>
      </c>
      <c r="DE251" s="43">
        <f t="shared" si="107"/>
        <v>0</v>
      </c>
      <c r="DF251" s="42">
        <f t="shared" si="108"/>
        <v>0</v>
      </c>
      <c r="DG251" s="52">
        <f t="shared" si="109"/>
        <v>2</v>
      </c>
      <c r="DH251" s="43" t="str">
        <f t="shared" si="110"/>
        <v>Đạt mục tiêu</v>
      </c>
      <c r="DI251" s="39"/>
    </row>
    <row r="252" spans="1:113" ht="25.5" customHeight="1" x14ac:dyDescent="0.25">
      <c r="A252" s="267"/>
      <c r="B252" s="268"/>
      <c r="C252" s="606" t="s">
        <v>1125</v>
      </c>
      <c r="D252" s="607"/>
      <c r="E252" s="608"/>
      <c r="F252" s="607"/>
      <c r="G252" s="607"/>
      <c r="H252" s="613"/>
      <c r="I252" s="386" t="s">
        <v>314</v>
      </c>
      <c r="J252" s="262" t="s">
        <v>314</v>
      </c>
      <c r="K252" s="404" t="s">
        <v>314</v>
      </c>
      <c r="L252" s="262" t="s">
        <v>314</v>
      </c>
      <c r="M252" s="385"/>
      <c r="N252" s="385"/>
      <c r="O252" s="385"/>
      <c r="P252" s="385"/>
      <c r="Q252" s="385"/>
      <c r="R252" s="385"/>
      <c r="S252" s="385"/>
      <c r="T252" s="385"/>
      <c r="U252" s="385"/>
      <c r="V252" s="385"/>
      <c r="W252" s="385"/>
      <c r="X252" s="385"/>
      <c r="Y252" s="385"/>
      <c r="Z252" s="385"/>
      <c r="AA252" s="385"/>
      <c r="AB252" s="385"/>
      <c r="AC252" s="385"/>
      <c r="AD252" s="385"/>
      <c r="AE252" s="385"/>
      <c r="AF252" s="385"/>
      <c r="AG252" s="385"/>
      <c r="AH252" s="385"/>
      <c r="AI252" s="385"/>
      <c r="AJ252" s="385"/>
      <c r="AK252" s="385"/>
      <c r="AL252" s="385"/>
      <c r="AM252" s="385"/>
      <c r="AN252" s="385"/>
      <c r="AO252" s="385"/>
      <c r="AP252" s="385"/>
      <c r="AQ252" s="385"/>
      <c r="AR252" s="385"/>
      <c r="AS252" s="385"/>
      <c r="AT252" s="385"/>
      <c r="AU252" s="385"/>
      <c r="AV252" s="385"/>
      <c r="AW252" s="385"/>
      <c r="AX252" s="385"/>
      <c r="AY252" s="386" t="s">
        <v>314</v>
      </c>
      <c r="AZ252" s="404"/>
      <c r="BA252" s="262" t="s">
        <v>314</v>
      </c>
      <c r="BB252" s="262"/>
      <c r="BC252" s="385"/>
      <c r="BD252" s="385"/>
      <c r="BE252" s="385"/>
      <c r="BF252" s="385"/>
      <c r="BG252" s="385"/>
      <c r="BH252" s="385"/>
      <c r="BI252" s="385"/>
      <c r="BJ252" s="385"/>
      <c r="BK252" s="385"/>
      <c r="BL252" s="385"/>
      <c r="BM252" s="385"/>
      <c r="BN252" s="385"/>
      <c r="BO252" s="385"/>
      <c r="BP252" s="385"/>
      <c r="BQ252" s="385"/>
      <c r="BR252" s="385"/>
      <c r="BS252" s="385"/>
      <c r="BT252" s="385"/>
      <c r="BU252" s="385"/>
      <c r="BV252" s="385"/>
      <c r="BW252" s="385"/>
      <c r="BX252" s="385"/>
      <c r="BY252" s="385"/>
      <c r="BZ252" s="385"/>
      <c r="CA252" s="385"/>
      <c r="CB252" s="385"/>
      <c r="CC252" s="385"/>
      <c r="CD252" s="385"/>
      <c r="CE252" s="385"/>
      <c r="CF252" s="385"/>
      <c r="CG252" s="385"/>
      <c r="CH252" s="385"/>
      <c r="CI252" s="385"/>
      <c r="CJ252" s="385"/>
      <c r="CK252" s="385"/>
      <c r="CL252" s="385"/>
      <c r="CM252" s="385"/>
      <c r="CN252" s="385"/>
      <c r="CO252" s="385"/>
      <c r="CP252" s="385"/>
      <c r="CQ252" s="385"/>
      <c r="CR252" s="385"/>
      <c r="CS252" s="385"/>
      <c r="CT252" s="385"/>
      <c r="CU252" s="385"/>
      <c r="CV252" s="385"/>
      <c r="CW252" s="385"/>
      <c r="CX252" s="385"/>
      <c r="CY252" s="385"/>
      <c r="CZ252" s="385"/>
      <c r="DA252" s="385"/>
      <c r="DB252" s="385"/>
      <c r="DC252" s="385"/>
      <c r="DD252" s="385"/>
      <c r="DE252" s="385"/>
      <c r="DF252" s="385"/>
      <c r="DG252" s="385"/>
      <c r="DH252" s="385"/>
      <c r="DI252" s="262" t="s">
        <v>314</v>
      </c>
    </row>
    <row r="253" spans="1:113" s="38" customFormat="1" ht="136.5" hidden="1" customHeight="1" x14ac:dyDescent="0.25">
      <c r="A253" s="672" t="s">
        <v>553</v>
      </c>
      <c r="B253" s="284"/>
      <c r="C253" s="322" t="s">
        <v>552</v>
      </c>
      <c r="D253" s="322" t="s">
        <v>34</v>
      </c>
      <c r="E253" s="322" t="s">
        <v>552</v>
      </c>
      <c r="F253" s="362" t="s">
        <v>34</v>
      </c>
      <c r="G253" s="362" t="s">
        <v>552</v>
      </c>
      <c r="H253" s="161" t="s">
        <v>551</v>
      </c>
      <c r="I253" s="349">
        <v>1</v>
      </c>
      <c r="J253" s="333" t="s">
        <v>30</v>
      </c>
      <c r="K253" s="333" t="s">
        <v>27</v>
      </c>
      <c r="L253" s="311" t="s">
        <v>204</v>
      </c>
      <c r="M253" s="331" t="s">
        <v>37</v>
      </c>
      <c r="N253" s="335" t="s">
        <v>24</v>
      </c>
      <c r="O253" s="313">
        <v>1</v>
      </c>
      <c r="P253" s="150"/>
      <c r="Q253" s="331" t="s">
        <v>24</v>
      </c>
      <c r="R253" s="150"/>
      <c r="S253" s="150"/>
      <c r="T253" s="150"/>
      <c r="U253" s="150"/>
      <c r="V253" s="150"/>
      <c r="W253" s="150"/>
      <c r="X253" s="150"/>
      <c r="Y253" s="150"/>
      <c r="Z253" s="150"/>
      <c r="AA253" s="339">
        <f>COUNTIF(P253:Z253,"x")</f>
        <v>1</v>
      </c>
      <c r="AB253" s="150"/>
      <c r="AC253" s="331"/>
      <c r="AD253" s="333"/>
      <c r="AE253" s="333"/>
      <c r="AF253" s="333" t="s">
        <v>46</v>
      </c>
      <c r="AG253" s="333"/>
      <c r="AH253" s="333"/>
      <c r="AI253" s="333"/>
      <c r="AJ253" s="333"/>
      <c r="AK253" s="333"/>
      <c r="AL253" s="333"/>
      <c r="AM253" s="333"/>
      <c r="AN253" s="333"/>
      <c r="AO253" s="333"/>
      <c r="AP253" s="333"/>
      <c r="AQ253" s="333"/>
      <c r="AR253" s="333"/>
      <c r="AS253" s="333"/>
      <c r="AT253" s="333"/>
      <c r="AU253" s="333"/>
      <c r="AV253" s="333"/>
      <c r="AW253" s="333"/>
      <c r="AX253" s="333"/>
      <c r="AY253" s="121"/>
      <c r="AZ253" s="121"/>
      <c r="BA253" s="121"/>
      <c r="BB253" s="121"/>
      <c r="BC253" s="333"/>
      <c r="BD253" s="333"/>
      <c r="BE253" s="333"/>
      <c r="BF253" s="333"/>
      <c r="BG253" s="333"/>
      <c r="BH253" s="333"/>
      <c r="BI253" s="333"/>
      <c r="BJ253" s="124">
        <v>2</v>
      </c>
      <c r="BK253" s="45">
        <v>1</v>
      </c>
      <c r="BL253" s="124">
        <v>2</v>
      </c>
      <c r="BM253" s="124">
        <v>2</v>
      </c>
      <c r="BN253" s="124">
        <v>2</v>
      </c>
      <c r="BO253" s="124">
        <v>2</v>
      </c>
      <c r="BP253" s="124">
        <v>2</v>
      </c>
      <c r="BQ253" s="124">
        <v>2</v>
      </c>
      <c r="BR253" s="124">
        <v>2</v>
      </c>
      <c r="BS253" s="124">
        <v>2</v>
      </c>
      <c r="BT253" s="45">
        <v>1</v>
      </c>
      <c r="BU253" s="124">
        <v>2</v>
      </c>
      <c r="BV253" s="124">
        <v>2</v>
      </c>
      <c r="BW253" s="124">
        <v>2</v>
      </c>
      <c r="BX253" s="124">
        <v>2</v>
      </c>
      <c r="BY253" s="124">
        <v>2</v>
      </c>
      <c r="BZ253" s="45">
        <v>1</v>
      </c>
      <c r="CA253" s="124">
        <v>2</v>
      </c>
      <c r="CB253" s="124">
        <v>2</v>
      </c>
      <c r="CC253" s="124">
        <v>2</v>
      </c>
      <c r="CD253" s="124">
        <v>2</v>
      </c>
      <c r="CE253" s="124">
        <v>2</v>
      </c>
      <c r="CF253" s="124">
        <v>2</v>
      </c>
      <c r="CG253" s="124">
        <v>2</v>
      </c>
      <c r="CH253" s="124">
        <v>2</v>
      </c>
      <c r="CI253" s="124">
        <v>2</v>
      </c>
      <c r="CJ253" s="124">
        <v>2</v>
      </c>
      <c r="CK253" s="124">
        <v>2</v>
      </c>
      <c r="CL253" s="124">
        <v>2</v>
      </c>
      <c r="CM253" s="124">
        <v>2</v>
      </c>
      <c r="CN253" s="45">
        <v>1</v>
      </c>
      <c r="CO253" s="124">
        <v>2</v>
      </c>
      <c r="CP253" s="124">
        <v>2</v>
      </c>
      <c r="CQ253" s="124">
        <v>2</v>
      </c>
      <c r="CR253" s="124">
        <v>2</v>
      </c>
      <c r="CS253" s="124">
        <v>2</v>
      </c>
      <c r="CT253" s="124">
        <v>2</v>
      </c>
      <c r="CU253" s="45">
        <v>2</v>
      </c>
      <c r="CV253" s="45">
        <v>2</v>
      </c>
      <c r="CW253" s="45">
        <v>2</v>
      </c>
      <c r="CX253" s="124">
        <v>2</v>
      </c>
      <c r="CY253" s="122">
        <f>COUNTIF($BJ253:$CX253,2)</f>
        <v>37</v>
      </c>
      <c r="CZ253" s="53">
        <f>CY253/COUNTA($BJ253:$CX253)</f>
        <v>0.90243902439024393</v>
      </c>
      <c r="DA253" s="122">
        <f>COUNTIF($BJ253:$CX253,1)</f>
        <v>4</v>
      </c>
      <c r="DB253" s="53">
        <f>DA253/COUNTA($BJ253:$CX253)</f>
        <v>9.7560975609756101E-2</v>
      </c>
      <c r="DC253" s="122">
        <f>COUNTIF($BI253:$CX253,0)</f>
        <v>0</v>
      </c>
      <c r="DD253" s="53">
        <f>DC253/COUNTA($BI253:$CX253)</f>
        <v>0</v>
      </c>
      <c r="DE253" s="122">
        <f>COUNTIF($BI253:$CX253,"KĐG")</f>
        <v>0</v>
      </c>
      <c r="DF253" s="53">
        <f>DE253/COUNTA($BI253:$CX253)</f>
        <v>0</v>
      </c>
      <c r="DG253" s="123">
        <f>(((CY253*2)+(DA253*1)+(DC253*0)))/COUNTA($BJ253:$CX253)</f>
        <v>1.9024390243902438</v>
      </c>
      <c r="DH253" s="122" t="str">
        <f>IF(DG253&gt;=1.6,"Đạt mục tiêu",IF(DG253&gt;=1,"Cần cố gắng","Chưa đạt"))</f>
        <v>Đạt mục tiêu</v>
      </c>
      <c r="DI253" s="121"/>
    </row>
    <row r="254" spans="1:113" s="153" customFormat="1" ht="59.25" hidden="1" customHeight="1" x14ac:dyDescent="0.25">
      <c r="A254" s="669"/>
      <c r="B254" s="268"/>
      <c r="C254" s="324" t="s">
        <v>550</v>
      </c>
      <c r="D254" s="356" t="s">
        <v>223</v>
      </c>
      <c r="E254" s="324" t="s">
        <v>549</v>
      </c>
      <c r="F254" s="324" t="s">
        <v>34</v>
      </c>
      <c r="G254" s="324" t="s">
        <v>549</v>
      </c>
      <c r="H254" s="324" t="s">
        <v>549</v>
      </c>
      <c r="I254" s="327"/>
      <c r="J254" s="329" t="s">
        <v>43</v>
      </c>
      <c r="K254" s="329" t="s">
        <v>27</v>
      </c>
      <c r="L254" s="310" t="s">
        <v>204</v>
      </c>
      <c r="M254" s="341" t="s">
        <v>37</v>
      </c>
      <c r="N254" s="51" t="s">
        <v>24</v>
      </c>
      <c r="O254" s="50">
        <v>1</v>
      </c>
      <c r="P254" s="329"/>
      <c r="Q254" s="329"/>
      <c r="R254" s="329"/>
      <c r="S254" s="341" t="s">
        <v>24</v>
      </c>
      <c r="T254" s="341"/>
      <c r="U254" s="341"/>
      <c r="V254" s="341"/>
      <c r="W254" s="341"/>
      <c r="X254" s="329"/>
      <c r="Y254" s="329"/>
      <c r="Z254" s="329"/>
      <c r="AA254" s="47">
        <f>COUNTIF(P254:Z254,"x")</f>
        <v>1</v>
      </c>
      <c r="AB254" s="329"/>
      <c r="AC254" s="341"/>
      <c r="AD254" s="329"/>
      <c r="AE254" s="329"/>
      <c r="AF254" s="329"/>
      <c r="AG254" s="329"/>
      <c r="AH254" s="329"/>
      <c r="AI254" s="329"/>
      <c r="AJ254" s="329"/>
      <c r="AK254" s="329" t="s">
        <v>32</v>
      </c>
      <c r="AL254" s="329"/>
      <c r="AM254" s="329"/>
      <c r="AN254" s="329"/>
      <c r="AO254" s="329"/>
      <c r="AP254" s="329"/>
      <c r="AQ254" s="329"/>
      <c r="AR254" s="329"/>
      <c r="AS254" s="329"/>
      <c r="AT254" s="329"/>
      <c r="AU254" s="329"/>
      <c r="AV254" s="329"/>
      <c r="AW254" s="329"/>
      <c r="AX254" s="329"/>
      <c r="AY254" s="39"/>
      <c r="AZ254" s="39"/>
      <c r="BA254" s="39"/>
      <c r="BB254" s="39"/>
      <c r="BC254" s="329"/>
      <c r="BD254" s="329"/>
      <c r="BE254" s="329"/>
      <c r="BF254" s="329"/>
      <c r="BG254" s="329"/>
      <c r="BH254" s="329"/>
      <c r="BI254" s="329"/>
      <c r="BJ254" s="45">
        <v>2</v>
      </c>
      <c r="BK254" s="45">
        <v>1</v>
      </c>
      <c r="BL254" s="45">
        <v>2</v>
      </c>
      <c r="BM254" s="45">
        <v>2</v>
      </c>
      <c r="BN254" s="45">
        <v>2</v>
      </c>
      <c r="BO254" s="45">
        <v>2</v>
      </c>
      <c r="BP254" s="45">
        <v>2</v>
      </c>
      <c r="BQ254" s="45">
        <v>2</v>
      </c>
      <c r="BR254" s="45">
        <v>2</v>
      </c>
      <c r="BS254" s="45">
        <v>2</v>
      </c>
      <c r="BT254" s="45">
        <v>1</v>
      </c>
      <c r="BU254" s="45">
        <v>2</v>
      </c>
      <c r="BV254" s="45">
        <v>2</v>
      </c>
      <c r="BW254" s="45">
        <v>2</v>
      </c>
      <c r="BX254" s="45">
        <v>2</v>
      </c>
      <c r="BY254" s="45">
        <v>2</v>
      </c>
      <c r="BZ254" s="45">
        <v>1</v>
      </c>
      <c r="CA254" s="45">
        <v>2</v>
      </c>
      <c r="CB254" s="45">
        <v>2</v>
      </c>
      <c r="CC254" s="45">
        <v>2</v>
      </c>
      <c r="CD254" s="45">
        <v>2</v>
      </c>
      <c r="CE254" s="45">
        <v>2</v>
      </c>
      <c r="CF254" s="45">
        <v>2</v>
      </c>
      <c r="CG254" s="45">
        <v>2</v>
      </c>
      <c r="CH254" s="45">
        <v>2</v>
      </c>
      <c r="CI254" s="45">
        <v>2</v>
      </c>
      <c r="CJ254" s="45">
        <v>2</v>
      </c>
      <c r="CK254" s="45">
        <v>2</v>
      </c>
      <c r="CL254" s="45">
        <v>2</v>
      </c>
      <c r="CM254" s="45">
        <v>2</v>
      </c>
      <c r="CN254" s="45">
        <v>1</v>
      </c>
      <c r="CO254" s="45">
        <v>2</v>
      </c>
      <c r="CP254" s="45">
        <v>2</v>
      </c>
      <c r="CQ254" s="45">
        <v>2</v>
      </c>
      <c r="CR254" s="45">
        <v>2</v>
      </c>
      <c r="CS254" s="45">
        <v>2</v>
      </c>
      <c r="CT254" s="45">
        <v>2</v>
      </c>
      <c r="CU254" s="45">
        <v>2</v>
      </c>
      <c r="CV254" s="45">
        <v>2</v>
      </c>
      <c r="CW254" s="45">
        <v>2</v>
      </c>
      <c r="CX254" s="45">
        <v>2</v>
      </c>
      <c r="CY254" s="40">
        <f>COUNTIF($BI254:$CX254,2)</f>
        <v>37</v>
      </c>
      <c r="CZ254" s="53">
        <f>CY254/COUNTA($BI254:$CX254)</f>
        <v>0.90243902439024393</v>
      </c>
      <c r="DA254" s="40">
        <f>COUNTIF($BI254:$CX254,1)</f>
        <v>4</v>
      </c>
      <c r="DB254" s="44">
        <f>DA254/33</f>
        <v>0.12121212121212122</v>
      </c>
      <c r="DC254" s="40">
        <f>COUNTIF($BI254:$CX254,0)</f>
        <v>0</v>
      </c>
      <c r="DD254" s="44">
        <f>DC254/COUNTA($BI254:$CX254)</f>
        <v>0</v>
      </c>
      <c r="DE254" s="43">
        <f>COUNTIF($BI254:$CX254,"KĐG")</f>
        <v>0</v>
      </c>
      <c r="DF254" s="42">
        <f>DE254/COUNTA($BI254:$CX254)</f>
        <v>0</v>
      </c>
      <c r="DG254" s="41">
        <f>(((CY254*2)+(DA254*1)+(DC254*0)))/COUNTA($BI254:$CX254)</f>
        <v>1.9024390243902438</v>
      </c>
      <c r="DH254" s="40" t="str">
        <f>IF(DG254&gt;=1.6,"Đạt mục tiêu",IF(DG254&gt;=1,"Cần cố gắng","Chưa đạt"))</f>
        <v>Đạt mục tiêu</v>
      </c>
      <c r="DI254" s="39"/>
    </row>
    <row r="255" spans="1:113" s="153" customFormat="1" ht="119.25" hidden="1" customHeight="1" x14ac:dyDescent="0.25">
      <c r="A255" s="628"/>
      <c r="B255" s="268"/>
      <c r="C255" s="324" t="s">
        <v>548</v>
      </c>
      <c r="D255" s="356" t="s">
        <v>223</v>
      </c>
      <c r="E255" s="324" t="s">
        <v>547</v>
      </c>
      <c r="F255" s="324" t="s">
        <v>34</v>
      </c>
      <c r="G255" s="324" t="s">
        <v>547</v>
      </c>
      <c r="H255" s="326" t="s">
        <v>546</v>
      </c>
      <c r="I255" s="327"/>
      <c r="J255" s="329" t="s">
        <v>115</v>
      </c>
      <c r="K255" s="329" t="s">
        <v>27</v>
      </c>
      <c r="L255" s="310" t="s">
        <v>204</v>
      </c>
      <c r="M255" s="341" t="s">
        <v>37</v>
      </c>
      <c r="N255" s="51" t="s">
        <v>24</v>
      </c>
      <c r="O255" s="50">
        <v>1</v>
      </c>
      <c r="P255" s="329" t="s">
        <v>24</v>
      </c>
      <c r="Q255" s="329"/>
      <c r="R255" s="329"/>
      <c r="S255" s="341"/>
      <c r="T255" s="341"/>
      <c r="U255" s="341"/>
      <c r="V255" s="341"/>
      <c r="W255" s="341"/>
      <c r="X255" s="329"/>
      <c r="Y255" s="329"/>
      <c r="Z255" s="329"/>
      <c r="AA255" s="47">
        <f>COUNTIF(P255:Z255,"x")</f>
        <v>1</v>
      </c>
      <c r="AB255" s="329" t="s">
        <v>144</v>
      </c>
      <c r="AC255" s="341" t="s">
        <v>144</v>
      </c>
      <c r="AD255" s="329" t="s">
        <v>144</v>
      </c>
      <c r="AE255" s="329"/>
      <c r="AF255" s="329"/>
      <c r="AG255" s="329"/>
      <c r="AH255" s="329"/>
      <c r="AI255" s="329"/>
      <c r="AJ255" s="329"/>
      <c r="AK255" s="329"/>
      <c r="AL255" s="329"/>
      <c r="AM255" s="329"/>
      <c r="AN255" s="329"/>
      <c r="AO255" s="329"/>
      <c r="AP255" s="329" t="s">
        <v>144</v>
      </c>
      <c r="AQ255" s="329" t="s">
        <v>144</v>
      </c>
      <c r="AR255" s="329" t="s">
        <v>144</v>
      </c>
      <c r="AS255" s="329" t="s">
        <v>144</v>
      </c>
      <c r="AT255" s="329" t="s">
        <v>144</v>
      </c>
      <c r="AU255" s="329"/>
      <c r="AV255" s="329"/>
      <c r="AW255" s="329"/>
      <c r="AX255" s="329"/>
      <c r="AY255" s="39"/>
      <c r="AZ255" s="39"/>
      <c r="BA255" s="39"/>
      <c r="BB255" s="39"/>
      <c r="BC255" s="329"/>
      <c r="BD255" s="329"/>
      <c r="BE255" s="329"/>
      <c r="BF255" s="329"/>
      <c r="BG255" s="329"/>
      <c r="BH255" s="329"/>
      <c r="BI255" s="329"/>
      <c r="BJ255" s="45">
        <v>2</v>
      </c>
      <c r="BK255" s="45">
        <v>2</v>
      </c>
      <c r="BL255" s="45">
        <v>2</v>
      </c>
      <c r="BM255" s="45">
        <v>2</v>
      </c>
      <c r="BN255" s="45">
        <v>2</v>
      </c>
      <c r="BO255" s="45">
        <v>2</v>
      </c>
      <c r="BP255" s="45">
        <v>2</v>
      </c>
      <c r="BQ255" s="45">
        <v>2</v>
      </c>
      <c r="BR255" s="45">
        <v>2</v>
      </c>
      <c r="BS255" s="45">
        <v>2</v>
      </c>
      <c r="BT255" s="45">
        <v>2</v>
      </c>
      <c r="BU255" s="45">
        <v>2</v>
      </c>
      <c r="BV255" s="45">
        <v>2</v>
      </c>
      <c r="BW255" s="45">
        <v>2</v>
      </c>
      <c r="BX255" s="45">
        <v>2</v>
      </c>
      <c r="BY255" s="45">
        <v>2</v>
      </c>
      <c r="BZ255" s="45">
        <v>2</v>
      </c>
      <c r="CA255" s="45">
        <v>2</v>
      </c>
      <c r="CB255" s="45">
        <v>2</v>
      </c>
      <c r="CC255" s="45">
        <v>2</v>
      </c>
      <c r="CD255" s="45">
        <v>2</v>
      </c>
      <c r="CE255" s="45">
        <v>2</v>
      </c>
      <c r="CF255" s="45">
        <v>2</v>
      </c>
      <c r="CG255" s="45">
        <v>2</v>
      </c>
      <c r="CH255" s="45">
        <v>2</v>
      </c>
      <c r="CI255" s="45">
        <v>2</v>
      </c>
      <c r="CJ255" s="45">
        <v>2</v>
      </c>
      <c r="CK255" s="45">
        <v>2</v>
      </c>
      <c r="CL255" s="45">
        <v>2</v>
      </c>
      <c r="CM255" s="45">
        <v>2</v>
      </c>
      <c r="CN255" s="45">
        <v>2</v>
      </c>
      <c r="CO255" s="45">
        <v>2</v>
      </c>
      <c r="CP255" s="45">
        <v>2</v>
      </c>
      <c r="CQ255" s="45">
        <v>2</v>
      </c>
      <c r="CR255" s="45">
        <v>2</v>
      </c>
      <c r="CS255" s="45">
        <v>2</v>
      </c>
      <c r="CT255" s="45">
        <v>2</v>
      </c>
      <c r="CU255" s="45"/>
      <c r="CV255" s="45"/>
      <c r="CW255" s="45"/>
      <c r="CX255" s="45">
        <v>2</v>
      </c>
      <c r="CY255" s="43">
        <f>COUNTIF($BI255:$CX255,2)</f>
        <v>38</v>
      </c>
      <c r="CZ255" s="42">
        <f>CY255/COUNTA($BI255:$CX255)</f>
        <v>1</v>
      </c>
      <c r="DA255" s="43">
        <f>COUNTIF($BI255:$CX255,1)</f>
        <v>0</v>
      </c>
      <c r="DB255" s="42">
        <f>DA255/COUNTA($BI255:$CX255)</f>
        <v>0</v>
      </c>
      <c r="DC255" s="43">
        <f>COUNTIF($BI255:$CX255,0)</f>
        <v>0</v>
      </c>
      <c r="DD255" s="42">
        <f>DC255/COUNTA($BI255:$CX255)</f>
        <v>0</v>
      </c>
      <c r="DE255" s="43">
        <f>COUNTIF($BI255:$CX255,"KĐG")</f>
        <v>0</v>
      </c>
      <c r="DF255" s="42">
        <f>DE255/COUNTA($BI255:$CX255)</f>
        <v>0</v>
      </c>
      <c r="DG255" s="52">
        <f>(((CY255*2)+(DA255*1)+(DC255*0)))/COUNTA($BI255:$CX255)</f>
        <v>2</v>
      </c>
      <c r="DH255" s="43" t="str">
        <f>IF(DG255&gt;=1.6,"Đạt mục tiêu",IF(DG255&gt;=1,"Cần cố gắng","Chưa đạt"))</f>
        <v>Đạt mục tiêu</v>
      </c>
      <c r="DI255" s="39"/>
    </row>
    <row r="256" spans="1:113" s="38" customFormat="1" ht="74.25" hidden="1" customHeight="1" x14ac:dyDescent="0.25">
      <c r="A256" s="672">
        <v>109</v>
      </c>
      <c r="B256" s="283"/>
      <c r="C256" s="700" t="s">
        <v>545</v>
      </c>
      <c r="D256" s="700" t="s">
        <v>223</v>
      </c>
      <c r="E256" s="700" t="s">
        <v>544</v>
      </c>
      <c r="F256" s="700" t="s">
        <v>223</v>
      </c>
      <c r="G256" s="325" t="s">
        <v>543</v>
      </c>
      <c r="H256" s="80" t="s">
        <v>542</v>
      </c>
      <c r="I256" s="350"/>
      <c r="J256" s="337" t="s">
        <v>43</v>
      </c>
      <c r="K256" s="337" t="s">
        <v>27</v>
      </c>
      <c r="L256" s="309" t="s">
        <v>204</v>
      </c>
      <c r="M256" s="332"/>
      <c r="N256" s="336" t="s">
        <v>24</v>
      </c>
      <c r="O256" s="315">
        <v>1</v>
      </c>
      <c r="P256" s="337"/>
      <c r="Q256" s="337"/>
      <c r="R256" s="337"/>
      <c r="S256" s="332" t="s">
        <v>24</v>
      </c>
      <c r="T256" s="332"/>
      <c r="U256" s="332"/>
      <c r="V256" s="332"/>
      <c r="W256" s="332"/>
      <c r="X256" s="337"/>
      <c r="Y256" s="337"/>
      <c r="Z256" s="337"/>
      <c r="AA256" s="340"/>
      <c r="AB256" s="337"/>
      <c r="AC256" s="332"/>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7"/>
      <c r="AY256" s="142"/>
      <c r="AZ256" s="142"/>
      <c r="BA256" s="142"/>
      <c r="BB256" s="142"/>
      <c r="BC256" s="337"/>
      <c r="BD256" s="337"/>
      <c r="BE256" s="337"/>
      <c r="BF256" s="337"/>
      <c r="BG256" s="337"/>
      <c r="BH256" s="337"/>
      <c r="BI256" s="337"/>
      <c r="BJ256" s="143"/>
      <c r="BK256" s="45"/>
      <c r="BL256" s="143"/>
      <c r="BM256" s="143"/>
      <c r="BN256" s="143"/>
      <c r="BO256" s="143"/>
      <c r="BP256" s="143"/>
      <c r="BQ256" s="143"/>
      <c r="BR256" s="143"/>
      <c r="BS256" s="143"/>
      <c r="BT256" s="45"/>
      <c r="BU256" s="143"/>
      <c r="BV256" s="143"/>
      <c r="BW256" s="143"/>
      <c r="BX256" s="143"/>
      <c r="BY256" s="143"/>
      <c r="BZ256" s="45"/>
      <c r="CA256" s="143"/>
      <c r="CB256" s="143"/>
      <c r="CC256" s="143"/>
      <c r="CD256" s="143"/>
      <c r="CE256" s="143"/>
      <c r="CF256" s="143"/>
      <c r="CG256" s="143"/>
      <c r="CH256" s="143"/>
      <c r="CI256" s="143"/>
      <c r="CJ256" s="143"/>
      <c r="CK256" s="143"/>
      <c r="CL256" s="143"/>
      <c r="CM256" s="143"/>
      <c r="CN256" s="45"/>
      <c r="CO256" s="143"/>
      <c r="CP256" s="143"/>
      <c r="CQ256" s="143"/>
      <c r="CR256" s="143"/>
      <c r="CS256" s="143"/>
      <c r="CT256" s="143"/>
      <c r="CU256" s="45"/>
      <c r="CV256" s="45"/>
      <c r="CW256" s="45"/>
      <c r="CX256" s="143"/>
      <c r="CY256" s="137"/>
      <c r="CZ256" s="53"/>
      <c r="DA256" s="137"/>
      <c r="DB256" s="136"/>
      <c r="DC256" s="137"/>
      <c r="DD256" s="136"/>
      <c r="DE256" s="137"/>
      <c r="DF256" s="136"/>
      <c r="DG256" s="160"/>
      <c r="DH256" s="137"/>
      <c r="DI256" s="142"/>
    </row>
    <row r="257" spans="1:118" s="38" customFormat="1" ht="67.5" hidden="1" customHeight="1" x14ac:dyDescent="0.25">
      <c r="A257" s="670"/>
      <c r="B257" s="283"/>
      <c r="C257" s="668"/>
      <c r="D257" s="668"/>
      <c r="E257" s="668"/>
      <c r="F257" s="668"/>
      <c r="G257" s="325" t="s">
        <v>541</v>
      </c>
      <c r="H257" s="159" t="s">
        <v>540</v>
      </c>
      <c r="I257" s="350">
        <v>1</v>
      </c>
      <c r="J257" s="337" t="s">
        <v>43</v>
      </c>
      <c r="K257" s="337" t="s">
        <v>27</v>
      </c>
      <c r="L257" s="309" t="s">
        <v>204</v>
      </c>
      <c r="M257" s="332" t="s">
        <v>37</v>
      </c>
      <c r="N257" s="336" t="s">
        <v>24</v>
      </c>
      <c r="O257" s="315">
        <v>1</v>
      </c>
      <c r="P257" s="337"/>
      <c r="Q257" s="337"/>
      <c r="R257" s="337"/>
      <c r="S257" s="332" t="s">
        <v>24</v>
      </c>
      <c r="T257" s="332"/>
      <c r="U257" s="332"/>
      <c r="V257" s="332"/>
      <c r="W257" s="332"/>
      <c r="X257" s="337"/>
      <c r="Y257" s="337"/>
      <c r="Z257" s="337"/>
      <c r="AA257" s="340">
        <f>COUNTIF(P257:Z257,"x")</f>
        <v>1</v>
      </c>
      <c r="AB257" s="337"/>
      <c r="AC257" s="332"/>
      <c r="AD257" s="337"/>
      <c r="AE257" s="337"/>
      <c r="AF257" s="337"/>
      <c r="AG257" s="337"/>
      <c r="AH257" s="337"/>
      <c r="AI257" s="337"/>
      <c r="AJ257" s="337"/>
      <c r="AK257" s="337"/>
      <c r="AL257" s="337"/>
      <c r="AM257" s="337"/>
      <c r="AN257" s="337" t="s">
        <v>46</v>
      </c>
      <c r="AO257" s="337"/>
      <c r="AP257" s="337"/>
      <c r="AQ257" s="337"/>
      <c r="AR257" s="337" t="s">
        <v>46</v>
      </c>
      <c r="AS257" s="337"/>
      <c r="AT257" s="337"/>
      <c r="AU257" s="337"/>
      <c r="AV257" s="337"/>
      <c r="AW257" s="337"/>
      <c r="AX257" s="337"/>
      <c r="AY257" s="142"/>
      <c r="AZ257" s="142"/>
      <c r="BA257" s="142"/>
      <c r="BB257" s="142"/>
      <c r="BC257" s="337"/>
      <c r="BD257" s="337"/>
      <c r="BE257" s="337"/>
      <c r="BF257" s="337"/>
      <c r="BG257" s="337"/>
      <c r="BH257" s="337"/>
      <c r="BI257" s="337"/>
      <c r="BJ257" s="143">
        <v>2</v>
      </c>
      <c r="BK257" s="45">
        <v>1</v>
      </c>
      <c r="BL257" s="143">
        <v>2</v>
      </c>
      <c r="BM257" s="143">
        <v>2</v>
      </c>
      <c r="BN257" s="143">
        <v>2</v>
      </c>
      <c r="BO257" s="143">
        <v>2</v>
      </c>
      <c r="BP257" s="143">
        <v>2</v>
      </c>
      <c r="BQ257" s="143">
        <v>1</v>
      </c>
      <c r="BR257" s="143">
        <v>2</v>
      </c>
      <c r="BS257" s="143">
        <v>2</v>
      </c>
      <c r="BT257" s="45">
        <v>1</v>
      </c>
      <c r="BU257" s="143">
        <v>2</v>
      </c>
      <c r="BV257" s="143">
        <v>2</v>
      </c>
      <c r="BW257" s="143">
        <v>1</v>
      </c>
      <c r="BX257" s="143">
        <v>2</v>
      </c>
      <c r="BY257" s="143">
        <v>2</v>
      </c>
      <c r="BZ257" s="45">
        <v>1</v>
      </c>
      <c r="CA257" s="143">
        <v>2</v>
      </c>
      <c r="CB257" s="143">
        <v>2</v>
      </c>
      <c r="CC257" s="143">
        <v>2</v>
      </c>
      <c r="CD257" s="143">
        <v>2</v>
      </c>
      <c r="CE257" s="143">
        <v>2</v>
      </c>
      <c r="CF257" s="143">
        <v>2</v>
      </c>
      <c r="CG257" s="143">
        <v>1</v>
      </c>
      <c r="CH257" s="143">
        <v>2</v>
      </c>
      <c r="CI257" s="143">
        <v>2</v>
      </c>
      <c r="CJ257" s="143">
        <v>2</v>
      </c>
      <c r="CK257" s="143">
        <v>2</v>
      </c>
      <c r="CL257" s="143">
        <v>2</v>
      </c>
      <c r="CM257" s="143">
        <v>2</v>
      </c>
      <c r="CN257" s="45">
        <v>1</v>
      </c>
      <c r="CO257" s="143">
        <v>2</v>
      </c>
      <c r="CP257" s="143">
        <v>1</v>
      </c>
      <c r="CQ257" s="143">
        <v>2</v>
      </c>
      <c r="CR257" s="143">
        <v>1</v>
      </c>
      <c r="CS257" s="143">
        <v>2</v>
      </c>
      <c r="CT257" s="143">
        <v>2</v>
      </c>
      <c r="CU257" s="45">
        <v>2</v>
      </c>
      <c r="CV257" s="45">
        <v>2</v>
      </c>
      <c r="CW257" s="45">
        <v>2</v>
      </c>
      <c r="CX257" s="143">
        <v>2</v>
      </c>
      <c r="CY257" s="138">
        <f>COUNTIF($BI257:$CX257,2)</f>
        <v>32</v>
      </c>
      <c r="CZ257" s="53">
        <f>CY257/COUNTA($BI257:$CX257)</f>
        <v>0.78048780487804881</v>
      </c>
      <c r="DA257" s="138">
        <f>COUNTIF($BI257:$CX257,1)</f>
        <v>9</v>
      </c>
      <c r="DB257" s="158">
        <f>DA257/33</f>
        <v>0.27272727272727271</v>
      </c>
      <c r="DC257" s="138">
        <f>COUNTIF($BI257:$CX257,0)</f>
        <v>0</v>
      </c>
      <c r="DD257" s="158">
        <f>DC257/COUNTA($BI257:$CX257)</f>
        <v>0</v>
      </c>
      <c r="DE257" s="137">
        <f>COUNTIF($BI257:$CX257,"KĐG")</f>
        <v>0</v>
      </c>
      <c r="DF257" s="136">
        <f>DE257/COUNTA($BI257:$CX257)</f>
        <v>0</v>
      </c>
      <c r="DG257" s="135">
        <f>(((CY257*2)+(DA257*1)+(DC257*0)))/COUNTA($BI257:$CX257)</f>
        <v>1.7804878048780488</v>
      </c>
      <c r="DH257" s="138" t="str">
        <f>IF(DG257&gt;=1.6,"Đạt mục tiêu",IF(DG257&gt;=1,"Cần cố gắng","Chưa đạt"))</f>
        <v>Đạt mục tiêu</v>
      </c>
      <c r="DI257" s="142"/>
    </row>
    <row r="258" spans="1:118" s="38" customFormat="1" ht="76.5" hidden="1" customHeight="1" x14ac:dyDescent="0.25">
      <c r="A258" s="268">
        <v>110</v>
      </c>
      <c r="B258" s="268"/>
      <c r="C258" s="324" t="s">
        <v>539</v>
      </c>
      <c r="D258" s="324" t="s">
        <v>223</v>
      </c>
      <c r="E258" s="324" t="s">
        <v>538</v>
      </c>
      <c r="F258" s="324" t="s">
        <v>223</v>
      </c>
      <c r="G258" s="324" t="s">
        <v>538</v>
      </c>
      <c r="H258" s="347" t="s">
        <v>538</v>
      </c>
      <c r="I258" s="349"/>
      <c r="J258" s="333" t="s">
        <v>47</v>
      </c>
      <c r="K258" s="333" t="s">
        <v>27</v>
      </c>
      <c r="L258" s="311" t="s">
        <v>204</v>
      </c>
      <c r="M258" s="331" t="s">
        <v>37</v>
      </c>
      <c r="N258" s="335" t="s">
        <v>24</v>
      </c>
      <c r="O258" s="313">
        <v>1</v>
      </c>
      <c r="P258" s="333"/>
      <c r="Q258" s="333"/>
      <c r="R258" s="333"/>
      <c r="S258" s="331"/>
      <c r="T258" s="331" t="s">
        <v>24</v>
      </c>
      <c r="U258" s="331"/>
      <c r="V258" s="331"/>
      <c r="W258" s="331"/>
      <c r="X258" s="333"/>
      <c r="Y258" s="333"/>
      <c r="Z258" s="333"/>
      <c r="AA258" s="339">
        <f>COUNTIF(P258:Z258,"x")</f>
        <v>1</v>
      </c>
      <c r="AB258" s="333"/>
      <c r="AC258" s="331"/>
      <c r="AD258" s="333"/>
      <c r="AE258" s="333"/>
      <c r="AF258" s="333"/>
      <c r="AG258" s="333"/>
      <c r="AH258" s="333"/>
      <c r="AI258" s="333"/>
      <c r="AJ258" s="333"/>
      <c r="AK258" s="333"/>
      <c r="AL258" s="333"/>
      <c r="AM258" s="333"/>
      <c r="AN258" s="333" t="s">
        <v>32</v>
      </c>
      <c r="AO258" s="333"/>
      <c r="AP258" s="333"/>
      <c r="AQ258" s="333"/>
      <c r="AR258" s="333"/>
      <c r="AS258" s="333"/>
      <c r="AT258" s="333"/>
      <c r="AU258" s="333"/>
      <c r="AV258" s="333"/>
      <c r="AW258" s="333"/>
      <c r="AX258" s="333"/>
      <c r="AY258" s="121"/>
      <c r="AZ258" s="121"/>
      <c r="BA258" s="121"/>
      <c r="BB258" s="121"/>
      <c r="BC258" s="333"/>
      <c r="BD258" s="333"/>
      <c r="BE258" s="333"/>
      <c r="BF258" s="333"/>
      <c r="BG258" s="333"/>
      <c r="BH258" s="333"/>
      <c r="BI258" s="333"/>
      <c r="BJ258" s="45">
        <v>2</v>
      </c>
      <c r="BK258" s="45">
        <v>1</v>
      </c>
      <c r="BL258" s="45">
        <v>2</v>
      </c>
      <c r="BM258" s="45">
        <v>2</v>
      </c>
      <c r="BN258" s="45">
        <v>2</v>
      </c>
      <c r="BO258" s="45">
        <v>2</v>
      </c>
      <c r="BP258" s="45">
        <v>2</v>
      </c>
      <c r="BQ258" s="45">
        <v>2</v>
      </c>
      <c r="BR258" s="45">
        <v>2</v>
      </c>
      <c r="BS258" s="45">
        <v>2</v>
      </c>
      <c r="BT258" s="45">
        <v>1</v>
      </c>
      <c r="BU258" s="45">
        <v>2</v>
      </c>
      <c r="BV258" s="45">
        <v>2</v>
      </c>
      <c r="BW258" s="45">
        <v>2</v>
      </c>
      <c r="BX258" s="45">
        <v>2</v>
      </c>
      <c r="BY258" s="45">
        <v>2</v>
      </c>
      <c r="BZ258" s="45">
        <v>1</v>
      </c>
      <c r="CA258" s="45">
        <v>2</v>
      </c>
      <c r="CB258" s="45">
        <v>2</v>
      </c>
      <c r="CC258" s="45">
        <v>2</v>
      </c>
      <c r="CD258" s="45">
        <v>2</v>
      </c>
      <c r="CE258" s="45">
        <v>2</v>
      </c>
      <c r="CF258" s="45">
        <v>2</v>
      </c>
      <c r="CG258" s="45">
        <v>2</v>
      </c>
      <c r="CH258" s="45">
        <v>2</v>
      </c>
      <c r="CI258" s="45">
        <v>2</v>
      </c>
      <c r="CJ258" s="45">
        <v>2</v>
      </c>
      <c r="CK258" s="45">
        <v>2</v>
      </c>
      <c r="CL258" s="45">
        <v>2</v>
      </c>
      <c r="CM258" s="45">
        <v>2</v>
      </c>
      <c r="CN258" s="45">
        <v>1</v>
      </c>
      <c r="CO258" s="45">
        <v>2</v>
      </c>
      <c r="CP258" s="45">
        <v>2</v>
      </c>
      <c r="CQ258" s="45">
        <v>2</v>
      </c>
      <c r="CR258" s="45">
        <v>2</v>
      </c>
      <c r="CS258" s="45">
        <v>2</v>
      </c>
      <c r="CT258" s="45">
        <v>2</v>
      </c>
      <c r="CU258" s="45">
        <v>2</v>
      </c>
      <c r="CV258" s="45">
        <v>2</v>
      </c>
      <c r="CW258" s="45">
        <v>2</v>
      </c>
      <c r="CX258" s="45">
        <v>2</v>
      </c>
      <c r="CY258" s="154">
        <f>COUNTIF($BI258:$CX258,2)</f>
        <v>37</v>
      </c>
      <c r="CZ258" s="53">
        <f>CY258/COUNTA($BI258:$CX258)</f>
        <v>0.90243902439024393</v>
      </c>
      <c r="DA258" s="154">
        <f>COUNTIF($BI258:$CX258,1)</f>
        <v>4</v>
      </c>
      <c r="DB258" s="156">
        <f>DA258/33</f>
        <v>0.12121212121212122</v>
      </c>
      <c r="DC258" s="154">
        <f>COUNTIF($BI258:$CX258,0)</f>
        <v>0</v>
      </c>
      <c r="DD258" s="156">
        <f>DC258/COUNTA($BI258:$CX258)</f>
        <v>0</v>
      </c>
      <c r="DE258" s="122">
        <f>COUNTIF($BI258:$CX258,"KĐG")</f>
        <v>0</v>
      </c>
      <c r="DF258" s="53">
        <f>DE258/COUNTA($BI258:$CX258)</f>
        <v>0</v>
      </c>
      <c r="DG258" s="155">
        <f>(((CY258*2)+(DA258*1)+(DC258*0)))/COUNTA($BI258:$CX258)</f>
        <v>1.9024390243902438</v>
      </c>
      <c r="DH258" s="154" t="str">
        <f>IF(DG258&gt;=1.6,"Đạt mục tiêu",IF(DG258&gt;=1,"Cần cố gắng","Chưa đạt"))</f>
        <v>Đạt mục tiêu</v>
      </c>
      <c r="DI258" s="121"/>
    </row>
    <row r="259" spans="1:118" s="38" customFormat="1" ht="59.25" hidden="1" customHeight="1" x14ac:dyDescent="0.25">
      <c r="A259" s="268">
        <v>111</v>
      </c>
      <c r="B259" s="268"/>
      <c r="C259" s="324" t="s">
        <v>537</v>
      </c>
      <c r="D259" s="324" t="s">
        <v>223</v>
      </c>
      <c r="E259" s="324" t="s">
        <v>536</v>
      </c>
      <c r="F259" s="324" t="s">
        <v>223</v>
      </c>
      <c r="G259" s="324" t="s">
        <v>536</v>
      </c>
      <c r="H259" s="157" t="s">
        <v>535</v>
      </c>
      <c r="I259" s="349">
        <v>1</v>
      </c>
      <c r="J259" s="333" t="s">
        <v>66</v>
      </c>
      <c r="K259" s="333" t="s">
        <v>27</v>
      </c>
      <c r="L259" s="311" t="s">
        <v>204</v>
      </c>
      <c r="M259" s="331"/>
      <c r="N259" s="335"/>
      <c r="O259" s="313">
        <v>1</v>
      </c>
      <c r="P259" s="333"/>
      <c r="Q259" s="333"/>
      <c r="R259" s="333"/>
      <c r="S259" s="331"/>
      <c r="T259" s="331"/>
      <c r="U259" s="331" t="s">
        <v>24</v>
      </c>
      <c r="V259" s="331"/>
      <c r="W259" s="331"/>
      <c r="X259" s="333"/>
      <c r="Y259" s="333"/>
      <c r="Z259" s="333"/>
      <c r="AA259" s="339">
        <v>1</v>
      </c>
      <c r="AB259" s="333"/>
      <c r="AC259" s="331"/>
      <c r="AD259" s="333"/>
      <c r="AE259" s="333"/>
      <c r="AF259" s="333"/>
      <c r="AG259" s="333"/>
      <c r="AH259" s="333"/>
      <c r="AI259" s="333"/>
      <c r="AJ259" s="333"/>
      <c r="AK259" s="333"/>
      <c r="AL259" s="333"/>
      <c r="AM259" s="333"/>
      <c r="AN259" s="333"/>
      <c r="AO259" s="333"/>
      <c r="AP259" s="333"/>
      <c r="AQ259" s="333"/>
      <c r="AR259" s="333"/>
      <c r="AS259" s="333"/>
      <c r="AT259" s="333"/>
      <c r="AU259" s="333"/>
      <c r="AV259" s="333" t="s">
        <v>46</v>
      </c>
      <c r="AW259" s="333"/>
      <c r="AX259" s="333"/>
      <c r="AY259" s="121"/>
      <c r="AZ259" s="121"/>
      <c r="BA259" s="121"/>
      <c r="BB259" s="121"/>
      <c r="BC259" s="333"/>
      <c r="BD259" s="333"/>
      <c r="BE259" s="333"/>
      <c r="BF259" s="333"/>
      <c r="BG259" s="333"/>
      <c r="BH259" s="333"/>
      <c r="BI259" s="333"/>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154"/>
      <c r="CZ259" s="156"/>
      <c r="DA259" s="154"/>
      <c r="DB259" s="156"/>
      <c r="DC259" s="154"/>
      <c r="DD259" s="156"/>
      <c r="DE259" s="122"/>
      <c r="DF259" s="53"/>
      <c r="DG259" s="155"/>
      <c r="DH259" s="154"/>
      <c r="DI259" s="121"/>
    </row>
    <row r="260" spans="1:118" s="153" customFormat="1" ht="53.25" customHeight="1" x14ac:dyDescent="0.25">
      <c r="A260" s="267">
        <v>30</v>
      </c>
      <c r="B260" s="268"/>
      <c r="C260" s="533" t="s">
        <v>1163</v>
      </c>
      <c r="D260" s="101" t="s">
        <v>35</v>
      </c>
      <c r="E260" s="533" t="s">
        <v>1164</v>
      </c>
      <c r="F260" s="101" t="s">
        <v>243</v>
      </c>
      <c r="G260" s="310" t="s">
        <v>534</v>
      </c>
      <c r="H260" s="533" t="s">
        <v>533</v>
      </c>
      <c r="I260" s="578" t="s">
        <v>1202</v>
      </c>
      <c r="J260" s="259" t="s">
        <v>33</v>
      </c>
      <c r="K260" s="580" t="s">
        <v>157</v>
      </c>
      <c r="L260" s="405" t="s">
        <v>204</v>
      </c>
      <c r="M260" s="331" t="s">
        <v>37</v>
      </c>
      <c r="N260" s="335" t="s">
        <v>24</v>
      </c>
      <c r="O260" s="313">
        <v>1</v>
      </c>
      <c r="P260" s="329"/>
      <c r="Q260" s="329"/>
      <c r="R260" s="329"/>
      <c r="S260" s="341"/>
      <c r="T260" s="341"/>
      <c r="U260" s="341" t="s">
        <v>24</v>
      </c>
      <c r="V260" s="341"/>
      <c r="W260" s="341"/>
      <c r="X260" s="329"/>
      <c r="Y260" s="329"/>
      <c r="Z260" s="329"/>
      <c r="AA260" s="47">
        <v>1</v>
      </c>
      <c r="AB260" s="329"/>
      <c r="AC260" s="341"/>
      <c r="AD260" s="329"/>
      <c r="AE260" s="329"/>
      <c r="AF260" s="329"/>
      <c r="AG260" s="329"/>
      <c r="AH260" s="329"/>
      <c r="AI260" s="329"/>
      <c r="AJ260" s="329"/>
      <c r="AK260" s="329"/>
      <c r="AL260" s="329"/>
      <c r="AM260" s="329"/>
      <c r="AN260" s="329"/>
      <c r="AO260" s="329"/>
      <c r="AP260" s="329"/>
      <c r="AQ260" s="329"/>
      <c r="AR260" s="329"/>
      <c r="AS260" s="329"/>
      <c r="AT260" s="329"/>
      <c r="AU260" s="329" t="s">
        <v>46</v>
      </c>
      <c r="AV260" s="329" t="s">
        <v>32</v>
      </c>
      <c r="AW260" s="329"/>
      <c r="AX260" s="329"/>
      <c r="AY260" s="580"/>
      <c r="AZ260" s="47" t="s">
        <v>253</v>
      </c>
      <c r="BA260" s="47"/>
      <c r="BB260" s="47"/>
      <c r="BC260" s="329"/>
      <c r="BD260" s="329"/>
      <c r="BE260" s="329"/>
      <c r="BF260" s="329"/>
      <c r="BG260" s="329"/>
      <c r="BH260" s="329"/>
      <c r="BI260" s="329"/>
      <c r="BJ260" s="45">
        <v>2</v>
      </c>
      <c r="BK260" s="45">
        <v>2</v>
      </c>
      <c r="BL260" s="45">
        <v>2</v>
      </c>
      <c r="BM260" s="45">
        <v>2</v>
      </c>
      <c r="BN260" s="45">
        <v>2</v>
      </c>
      <c r="BO260" s="45">
        <v>2</v>
      </c>
      <c r="BP260" s="45">
        <v>2</v>
      </c>
      <c r="BQ260" s="45">
        <v>2</v>
      </c>
      <c r="BR260" s="45">
        <v>2</v>
      </c>
      <c r="BS260" s="45">
        <v>2</v>
      </c>
      <c r="BT260" s="45">
        <v>2</v>
      </c>
      <c r="BU260" s="45">
        <v>2</v>
      </c>
      <c r="BV260" s="45">
        <v>2</v>
      </c>
      <c r="BW260" s="45">
        <v>2</v>
      </c>
      <c r="BX260" s="45">
        <v>2</v>
      </c>
      <c r="BY260" s="45">
        <v>2</v>
      </c>
      <c r="BZ260" s="45">
        <v>2</v>
      </c>
      <c r="CA260" s="45">
        <v>2</v>
      </c>
      <c r="CB260" s="45">
        <v>2</v>
      </c>
      <c r="CC260" s="45">
        <v>2</v>
      </c>
      <c r="CD260" s="45">
        <v>2</v>
      </c>
      <c r="CE260" s="45">
        <v>2</v>
      </c>
      <c r="CF260" s="45">
        <v>2</v>
      </c>
      <c r="CG260" s="45">
        <v>2</v>
      </c>
      <c r="CH260" s="45">
        <v>2</v>
      </c>
      <c r="CI260" s="45">
        <v>2</v>
      </c>
      <c r="CJ260" s="45">
        <v>2</v>
      </c>
      <c r="CK260" s="45">
        <v>2</v>
      </c>
      <c r="CL260" s="45">
        <v>2</v>
      </c>
      <c r="CM260" s="45">
        <v>2</v>
      </c>
      <c r="CN260" s="45">
        <v>2</v>
      </c>
      <c r="CO260" s="45">
        <v>2</v>
      </c>
      <c r="CP260" s="45">
        <v>2</v>
      </c>
      <c r="CQ260" s="45">
        <v>2</v>
      </c>
      <c r="CR260" s="45">
        <v>2</v>
      </c>
      <c r="CS260" s="45">
        <v>2</v>
      </c>
      <c r="CT260" s="45">
        <v>2</v>
      </c>
      <c r="CU260" s="45"/>
      <c r="CV260" s="45"/>
      <c r="CW260" s="45"/>
      <c r="CX260" s="45">
        <v>2</v>
      </c>
      <c r="CY260" s="154">
        <f>COUNTIF($BI260:$CX260,2)</f>
        <v>38</v>
      </c>
      <c r="CZ260" s="156">
        <f>CY260/33</f>
        <v>1.1515151515151516</v>
      </c>
      <c r="DA260" s="154">
        <f>COUNTIF($BI260:$CX260,1)</f>
        <v>0</v>
      </c>
      <c r="DB260" s="156">
        <f>DA260/33</f>
        <v>0</v>
      </c>
      <c r="DC260" s="154">
        <f>COUNTIF($BI260:$CX260,0)</f>
        <v>0</v>
      </c>
      <c r="DD260" s="156">
        <f>DC260/COUNTA($BI260:$CX260)</f>
        <v>0</v>
      </c>
      <c r="DE260" s="122">
        <f>COUNTIF($BI260:$CX260,"KĐG")</f>
        <v>0</v>
      </c>
      <c r="DF260" s="53">
        <f>DE260/COUNTA($BI260:$CX260)</f>
        <v>0</v>
      </c>
      <c r="DG260" s="155">
        <f>(((CY260*2)+(DA260*1)+(DC260*0)))/COUNTA($BI260:$CX260)</f>
        <v>2</v>
      </c>
      <c r="DH260" s="154" t="str">
        <f>IF(DG260&gt;=1.6,"Đạt mục tiêu",IF(DG260&gt;=1,"Cần cố gắng","Chưa đạt"))</f>
        <v>Đạt mục tiêu</v>
      </c>
      <c r="DI260" s="47"/>
      <c r="DJ260" s="38"/>
      <c r="DK260" s="38"/>
      <c r="DL260" s="38"/>
      <c r="DM260" s="38"/>
      <c r="DN260" s="38"/>
    </row>
    <row r="261" spans="1:118" ht="18.75" customHeight="1" x14ac:dyDescent="0.25">
      <c r="A261" s="266"/>
      <c r="B261" s="276"/>
      <c r="C261" s="564" t="s">
        <v>532</v>
      </c>
      <c r="D261" s="571"/>
      <c r="E261" s="566"/>
      <c r="F261" s="571"/>
      <c r="G261" s="565"/>
      <c r="H261" s="567"/>
      <c r="I261" s="386" t="s">
        <v>314</v>
      </c>
      <c r="J261" s="262" t="s">
        <v>314</v>
      </c>
      <c r="K261" s="404" t="s">
        <v>314</v>
      </c>
      <c r="L261" s="262" t="s">
        <v>314</v>
      </c>
      <c r="M261" s="399" t="s">
        <v>314</v>
      </c>
      <c r="N261" s="399" t="s">
        <v>314</v>
      </c>
      <c r="O261" s="399" t="s">
        <v>314</v>
      </c>
      <c r="P261" s="399" t="s">
        <v>314</v>
      </c>
      <c r="Q261" s="399" t="s">
        <v>314</v>
      </c>
      <c r="R261" s="399" t="s">
        <v>314</v>
      </c>
      <c r="S261" s="399" t="s">
        <v>314</v>
      </c>
      <c r="T261" s="399" t="s">
        <v>314</v>
      </c>
      <c r="U261" s="399" t="s">
        <v>314</v>
      </c>
      <c r="V261" s="399" t="s">
        <v>314</v>
      </c>
      <c r="W261" s="399" t="s">
        <v>314</v>
      </c>
      <c r="X261" s="399" t="s">
        <v>314</v>
      </c>
      <c r="Y261" s="399" t="s">
        <v>314</v>
      </c>
      <c r="Z261" s="399" t="s">
        <v>314</v>
      </c>
      <c r="AA261" s="399" t="s">
        <v>314</v>
      </c>
      <c r="AB261" s="399" t="s">
        <v>314</v>
      </c>
      <c r="AC261" s="399" t="s">
        <v>314</v>
      </c>
      <c r="AD261" s="399" t="s">
        <v>314</v>
      </c>
      <c r="AE261" s="399" t="s">
        <v>314</v>
      </c>
      <c r="AF261" s="399" t="s">
        <v>314</v>
      </c>
      <c r="AG261" s="399" t="s">
        <v>314</v>
      </c>
      <c r="AH261" s="399" t="s">
        <v>314</v>
      </c>
      <c r="AI261" s="399" t="s">
        <v>314</v>
      </c>
      <c r="AJ261" s="399" t="s">
        <v>314</v>
      </c>
      <c r="AK261" s="399" t="s">
        <v>314</v>
      </c>
      <c r="AL261" s="399" t="s">
        <v>314</v>
      </c>
      <c r="AM261" s="399" t="s">
        <v>314</v>
      </c>
      <c r="AN261" s="399" t="s">
        <v>314</v>
      </c>
      <c r="AO261" s="399" t="s">
        <v>314</v>
      </c>
      <c r="AP261" s="399" t="s">
        <v>314</v>
      </c>
      <c r="AQ261" s="399" t="s">
        <v>314</v>
      </c>
      <c r="AR261" s="399" t="s">
        <v>314</v>
      </c>
      <c r="AS261" s="399" t="s">
        <v>314</v>
      </c>
      <c r="AT261" s="399" t="s">
        <v>314</v>
      </c>
      <c r="AU261" s="399" t="s">
        <v>314</v>
      </c>
      <c r="AV261" s="399" t="s">
        <v>314</v>
      </c>
      <c r="AW261" s="399" t="s">
        <v>314</v>
      </c>
      <c r="AX261" s="399" t="s">
        <v>314</v>
      </c>
      <c r="AY261" s="386" t="s">
        <v>314</v>
      </c>
      <c r="AZ261" s="404"/>
      <c r="BA261" s="262" t="s">
        <v>314</v>
      </c>
      <c r="BB261" s="262"/>
      <c r="BC261" s="399" t="s">
        <v>314</v>
      </c>
      <c r="BD261" s="399" t="s">
        <v>314</v>
      </c>
      <c r="BE261" s="399" t="s">
        <v>314</v>
      </c>
      <c r="BF261" s="399" t="s">
        <v>314</v>
      </c>
      <c r="BG261" s="399" t="s">
        <v>314</v>
      </c>
      <c r="BH261" s="399" t="s">
        <v>314</v>
      </c>
      <c r="BI261" s="399" t="s">
        <v>314</v>
      </c>
      <c r="BJ261" s="399" t="s">
        <v>314</v>
      </c>
      <c r="BK261" s="399" t="s">
        <v>314</v>
      </c>
      <c r="BL261" s="399" t="s">
        <v>314</v>
      </c>
      <c r="BM261" s="399" t="s">
        <v>314</v>
      </c>
      <c r="BN261" s="399" t="s">
        <v>314</v>
      </c>
      <c r="BO261" s="399" t="s">
        <v>314</v>
      </c>
      <c r="BP261" s="399" t="s">
        <v>314</v>
      </c>
      <c r="BQ261" s="399" t="s">
        <v>314</v>
      </c>
      <c r="BR261" s="399" t="s">
        <v>314</v>
      </c>
      <c r="BS261" s="399" t="s">
        <v>314</v>
      </c>
      <c r="BT261" s="399" t="s">
        <v>314</v>
      </c>
      <c r="BU261" s="399" t="s">
        <v>314</v>
      </c>
      <c r="BV261" s="399" t="s">
        <v>314</v>
      </c>
      <c r="BW261" s="399" t="s">
        <v>314</v>
      </c>
      <c r="BX261" s="399" t="s">
        <v>314</v>
      </c>
      <c r="BY261" s="399" t="s">
        <v>314</v>
      </c>
      <c r="BZ261" s="399" t="s">
        <v>314</v>
      </c>
      <c r="CA261" s="399" t="s">
        <v>314</v>
      </c>
      <c r="CB261" s="399" t="s">
        <v>314</v>
      </c>
      <c r="CC261" s="399" t="s">
        <v>314</v>
      </c>
      <c r="CD261" s="399" t="s">
        <v>314</v>
      </c>
      <c r="CE261" s="399" t="s">
        <v>314</v>
      </c>
      <c r="CF261" s="399" t="s">
        <v>314</v>
      </c>
      <c r="CG261" s="399" t="s">
        <v>314</v>
      </c>
      <c r="CH261" s="399" t="s">
        <v>314</v>
      </c>
      <c r="CI261" s="399" t="s">
        <v>314</v>
      </c>
      <c r="CJ261" s="399" t="s">
        <v>314</v>
      </c>
      <c r="CK261" s="399" t="s">
        <v>314</v>
      </c>
      <c r="CL261" s="399" t="s">
        <v>314</v>
      </c>
      <c r="CM261" s="399" t="s">
        <v>314</v>
      </c>
      <c r="CN261" s="399" t="s">
        <v>314</v>
      </c>
      <c r="CO261" s="399" t="s">
        <v>314</v>
      </c>
      <c r="CP261" s="399" t="s">
        <v>314</v>
      </c>
      <c r="CQ261" s="399" t="s">
        <v>314</v>
      </c>
      <c r="CR261" s="399" t="s">
        <v>314</v>
      </c>
      <c r="CS261" s="399" t="s">
        <v>314</v>
      </c>
      <c r="CT261" s="399" t="s">
        <v>314</v>
      </c>
      <c r="CU261" s="399" t="s">
        <v>314</v>
      </c>
      <c r="CV261" s="399" t="s">
        <v>314</v>
      </c>
      <c r="CW261" s="399" t="s">
        <v>314</v>
      </c>
      <c r="CX261" s="399" t="s">
        <v>314</v>
      </c>
      <c r="CY261" s="399" t="s">
        <v>314</v>
      </c>
      <c r="CZ261" s="399" t="s">
        <v>314</v>
      </c>
      <c r="DA261" s="399" t="s">
        <v>314</v>
      </c>
      <c r="DB261" s="399" t="s">
        <v>314</v>
      </c>
      <c r="DC261" s="399" t="s">
        <v>314</v>
      </c>
      <c r="DD261" s="399" t="s">
        <v>314</v>
      </c>
      <c r="DE261" s="399" t="s">
        <v>314</v>
      </c>
      <c r="DF261" s="399" t="s">
        <v>314</v>
      </c>
      <c r="DG261" s="399" t="s">
        <v>314</v>
      </c>
      <c r="DH261" s="399" t="s">
        <v>314</v>
      </c>
      <c r="DI261" s="262" t="s">
        <v>314</v>
      </c>
    </row>
    <row r="262" spans="1:118" s="38" customFormat="1" ht="95.25" customHeight="1" x14ac:dyDescent="0.25">
      <c r="A262" s="268">
        <v>31</v>
      </c>
      <c r="B262" s="268"/>
      <c r="C262" s="101" t="s">
        <v>1166</v>
      </c>
      <c r="D262" s="101" t="s">
        <v>243</v>
      </c>
      <c r="E262" s="101" t="s">
        <v>1167</v>
      </c>
      <c r="F262" s="101" t="s">
        <v>243</v>
      </c>
      <c r="G262" s="101" t="s">
        <v>531</v>
      </c>
      <c r="H262" s="551" t="s">
        <v>208</v>
      </c>
      <c r="I262" s="182" t="s">
        <v>1123</v>
      </c>
      <c r="J262" s="329" t="s">
        <v>33</v>
      </c>
      <c r="K262" s="108" t="s">
        <v>27</v>
      </c>
      <c r="L262" s="310" t="s">
        <v>204</v>
      </c>
      <c r="M262" s="341" t="s">
        <v>37</v>
      </c>
      <c r="N262" s="51" t="s">
        <v>24</v>
      </c>
      <c r="O262" s="50"/>
      <c r="P262" s="341"/>
      <c r="Q262" s="341" t="s">
        <v>24</v>
      </c>
      <c r="R262" s="326"/>
      <c r="S262" s="326"/>
      <c r="T262" s="326"/>
      <c r="U262" s="326"/>
      <c r="V262" s="326"/>
      <c r="W262" s="326"/>
      <c r="X262" s="326"/>
      <c r="Y262" s="326"/>
      <c r="Z262" s="326"/>
      <c r="AA262" s="47">
        <f>COUNTIF(P262:Z262,"x")</f>
        <v>1</v>
      </c>
      <c r="AB262" s="326"/>
      <c r="AC262" s="341"/>
      <c r="AD262" s="329"/>
      <c r="AE262" s="329" t="s">
        <v>32</v>
      </c>
      <c r="AF262" s="329"/>
      <c r="AG262" s="329"/>
      <c r="AH262" s="329"/>
      <c r="AI262" s="329"/>
      <c r="AJ262" s="329"/>
      <c r="AK262" s="329"/>
      <c r="AL262" s="329"/>
      <c r="AM262" s="329"/>
      <c r="AN262" s="329"/>
      <c r="AO262" s="329"/>
      <c r="AP262" s="329"/>
      <c r="AQ262" s="329"/>
      <c r="AR262" s="329"/>
      <c r="AS262" s="329"/>
      <c r="AT262" s="329"/>
      <c r="AU262" s="329"/>
      <c r="AV262" s="329"/>
      <c r="AW262" s="329"/>
      <c r="AX262" s="329"/>
      <c r="AY262" s="108" t="s">
        <v>46</v>
      </c>
      <c r="AZ262" s="39"/>
      <c r="BA262" s="39"/>
      <c r="BB262" s="39"/>
      <c r="BC262" s="329"/>
      <c r="BD262" s="329"/>
      <c r="BE262" s="329"/>
      <c r="BF262" s="329"/>
      <c r="BG262" s="329"/>
      <c r="BH262" s="329"/>
      <c r="BI262" s="329"/>
      <c r="BJ262" s="45">
        <v>2</v>
      </c>
      <c r="BK262" s="45">
        <v>1</v>
      </c>
      <c r="BL262" s="45">
        <v>2</v>
      </c>
      <c r="BM262" s="45">
        <v>2</v>
      </c>
      <c r="BN262" s="45">
        <v>2</v>
      </c>
      <c r="BO262" s="45">
        <v>2</v>
      </c>
      <c r="BP262" s="45">
        <v>2</v>
      </c>
      <c r="BQ262" s="45">
        <v>2</v>
      </c>
      <c r="BR262" s="45">
        <v>2</v>
      </c>
      <c r="BS262" s="45">
        <v>2</v>
      </c>
      <c r="BT262" s="45">
        <v>1</v>
      </c>
      <c r="BU262" s="45">
        <v>2</v>
      </c>
      <c r="BV262" s="45">
        <v>2</v>
      </c>
      <c r="BW262" s="45">
        <v>2</v>
      </c>
      <c r="BX262" s="45">
        <v>2</v>
      </c>
      <c r="BY262" s="45">
        <v>2</v>
      </c>
      <c r="BZ262" s="45">
        <v>1</v>
      </c>
      <c r="CA262" s="45">
        <v>2</v>
      </c>
      <c r="CB262" s="45">
        <v>2</v>
      </c>
      <c r="CC262" s="45">
        <v>2</v>
      </c>
      <c r="CD262" s="45">
        <v>2</v>
      </c>
      <c r="CE262" s="45">
        <v>2</v>
      </c>
      <c r="CF262" s="45">
        <v>2</v>
      </c>
      <c r="CG262" s="45">
        <v>2</v>
      </c>
      <c r="CH262" s="45">
        <v>2</v>
      </c>
      <c r="CI262" s="45">
        <v>2</v>
      </c>
      <c r="CJ262" s="45">
        <v>2</v>
      </c>
      <c r="CK262" s="45">
        <v>2</v>
      </c>
      <c r="CL262" s="45">
        <v>2</v>
      </c>
      <c r="CM262" s="45">
        <v>2</v>
      </c>
      <c r="CN262" s="45">
        <v>1</v>
      </c>
      <c r="CO262" s="45">
        <v>2</v>
      </c>
      <c r="CP262" s="45">
        <v>2</v>
      </c>
      <c r="CQ262" s="45">
        <v>2</v>
      </c>
      <c r="CR262" s="45">
        <v>2</v>
      </c>
      <c r="CS262" s="45">
        <v>2</v>
      </c>
      <c r="CT262" s="45">
        <v>2</v>
      </c>
      <c r="CU262" s="45">
        <v>2</v>
      </c>
      <c r="CV262" s="45">
        <v>2</v>
      </c>
      <c r="CW262" s="45">
        <v>2</v>
      </c>
      <c r="CX262" s="45">
        <v>2</v>
      </c>
      <c r="CY262" s="43">
        <f>COUNTIF($BJ262:$CX262,2)</f>
        <v>37</v>
      </c>
      <c r="CZ262" s="42">
        <f>CY262/COUNTA($BJ262:$CX262)</f>
        <v>0.90243902439024393</v>
      </c>
      <c r="DA262" s="43">
        <f>COUNTIF($BJ262:$CX262,1)</f>
        <v>4</v>
      </c>
      <c r="DB262" s="42">
        <f>DA262/COUNTA($BJ262:$CX262)</f>
        <v>9.7560975609756101E-2</v>
      </c>
      <c r="DC262" s="43">
        <f>COUNTIF($BI262:$CX262,0)</f>
        <v>0</v>
      </c>
      <c r="DD262" s="42">
        <f>DC262/COUNTA($BI262:$CX262)</f>
        <v>0</v>
      </c>
      <c r="DE262" s="43">
        <f>COUNTIF($BI262:$CX262,"KĐG")</f>
        <v>0</v>
      </c>
      <c r="DF262" s="42">
        <f>DE262/COUNTA($BI262:$CX262)</f>
        <v>0</v>
      </c>
      <c r="DG262" s="52">
        <f>(((CY262*2)+(DA262*1)+(DC262*0)))/COUNTA($BJ262:$CX262)</f>
        <v>1.9024390243902438</v>
      </c>
      <c r="DH262" s="43" t="str">
        <f>IF(DG262&gt;=1.6,"Đạt mục tiêu",IF(DG262&gt;=1,"Cần cố gắng","Chưa đạt"))</f>
        <v>Đạt mục tiêu</v>
      </c>
      <c r="DI262" s="39"/>
    </row>
    <row r="263" spans="1:118" s="38" customFormat="1" ht="46.5" hidden="1" customHeight="1" x14ac:dyDescent="0.25">
      <c r="A263" s="629">
        <v>114</v>
      </c>
      <c r="B263" s="284"/>
      <c r="C263" s="700" t="s">
        <v>530</v>
      </c>
      <c r="D263" s="695" t="s">
        <v>35</v>
      </c>
      <c r="E263" s="700" t="s">
        <v>529</v>
      </c>
      <c r="F263" s="695" t="s">
        <v>34</v>
      </c>
      <c r="G263" s="700" t="s">
        <v>529</v>
      </c>
      <c r="H263" s="59" t="s">
        <v>528</v>
      </c>
      <c r="I263" s="327">
        <v>1</v>
      </c>
      <c r="J263" s="329" t="s">
        <v>28</v>
      </c>
      <c r="K263" s="329" t="s">
        <v>27</v>
      </c>
      <c r="L263" s="310" t="s">
        <v>204</v>
      </c>
      <c r="M263" s="341" t="s">
        <v>37</v>
      </c>
      <c r="N263" s="51" t="s">
        <v>24</v>
      </c>
      <c r="O263" s="50">
        <v>1</v>
      </c>
      <c r="P263" s="341"/>
      <c r="Q263" s="341"/>
      <c r="R263" s="341" t="s">
        <v>24</v>
      </c>
      <c r="S263" s="341"/>
      <c r="T263" s="341"/>
      <c r="U263" s="341"/>
      <c r="V263" s="341"/>
      <c r="W263" s="341"/>
      <c r="X263" s="341"/>
      <c r="Y263" s="341"/>
      <c r="Z263" s="341"/>
      <c r="AA263" s="47">
        <f>COUNTIF(P263:Z263,"x")</f>
        <v>1</v>
      </c>
      <c r="AB263" s="341"/>
      <c r="AC263" s="341"/>
      <c r="AD263" s="329"/>
      <c r="AE263" s="329"/>
      <c r="AF263" s="329"/>
      <c r="AG263" s="329"/>
      <c r="AH263" s="329" t="s">
        <v>46</v>
      </c>
      <c r="AI263" s="329" t="s">
        <v>40</v>
      </c>
      <c r="AJ263" s="329"/>
      <c r="AK263" s="329"/>
      <c r="AL263" s="329"/>
      <c r="AM263" s="329"/>
      <c r="AN263" s="329"/>
      <c r="AO263" s="329"/>
      <c r="AP263" s="329"/>
      <c r="AQ263" s="329"/>
      <c r="AR263" s="329"/>
      <c r="AS263" s="329"/>
      <c r="AT263" s="329"/>
      <c r="AU263" s="329"/>
      <c r="AV263" s="329"/>
      <c r="AW263" s="329"/>
      <c r="AX263" s="329"/>
      <c r="AY263" s="39"/>
      <c r="AZ263" s="39"/>
      <c r="BA263" s="39"/>
      <c r="BB263" s="39"/>
      <c r="BC263" s="329"/>
      <c r="BD263" s="329"/>
      <c r="BE263" s="329"/>
      <c r="BF263" s="329"/>
      <c r="BG263" s="329"/>
      <c r="BH263" s="329"/>
      <c r="BI263" s="329"/>
      <c r="BJ263" s="45">
        <v>2</v>
      </c>
      <c r="BK263" s="45">
        <v>1</v>
      </c>
      <c r="BL263" s="45">
        <v>2</v>
      </c>
      <c r="BM263" s="45">
        <v>2</v>
      </c>
      <c r="BN263" s="45">
        <v>1</v>
      </c>
      <c r="BO263" s="45">
        <v>2</v>
      </c>
      <c r="BP263" s="45">
        <v>2</v>
      </c>
      <c r="BQ263" s="45">
        <v>2</v>
      </c>
      <c r="BR263" s="45">
        <v>2</v>
      </c>
      <c r="BS263" s="45">
        <v>2</v>
      </c>
      <c r="BT263" s="45">
        <v>1</v>
      </c>
      <c r="BU263" s="45">
        <v>2</v>
      </c>
      <c r="BV263" s="45">
        <v>2</v>
      </c>
      <c r="BW263" s="45">
        <v>2</v>
      </c>
      <c r="BX263" s="45">
        <v>2</v>
      </c>
      <c r="BY263" s="45">
        <v>2</v>
      </c>
      <c r="BZ263" s="45">
        <v>1</v>
      </c>
      <c r="CA263" s="45">
        <v>2</v>
      </c>
      <c r="CB263" s="45">
        <v>2</v>
      </c>
      <c r="CC263" s="45">
        <v>2</v>
      </c>
      <c r="CD263" s="45">
        <v>2</v>
      </c>
      <c r="CE263" s="45">
        <v>2</v>
      </c>
      <c r="CF263" s="45">
        <v>2</v>
      </c>
      <c r="CG263" s="45">
        <v>2</v>
      </c>
      <c r="CH263" s="45">
        <v>2</v>
      </c>
      <c r="CI263" s="45">
        <v>2</v>
      </c>
      <c r="CJ263" s="45">
        <v>2</v>
      </c>
      <c r="CK263" s="45">
        <v>2</v>
      </c>
      <c r="CL263" s="45">
        <v>2</v>
      </c>
      <c r="CM263" s="45">
        <v>2</v>
      </c>
      <c r="CN263" s="45">
        <v>1</v>
      </c>
      <c r="CO263" s="45">
        <v>2</v>
      </c>
      <c r="CP263" s="45">
        <v>2</v>
      </c>
      <c r="CQ263" s="45">
        <v>2</v>
      </c>
      <c r="CR263" s="45">
        <v>2</v>
      </c>
      <c r="CS263" s="45">
        <v>2</v>
      </c>
      <c r="CT263" s="45">
        <v>2</v>
      </c>
      <c r="CU263" s="45">
        <v>2</v>
      </c>
      <c r="CV263" s="45">
        <v>2</v>
      </c>
      <c r="CW263" s="45">
        <v>2</v>
      </c>
      <c r="CX263" s="45">
        <v>2</v>
      </c>
      <c r="CY263" s="43">
        <f>COUNTIF($BJ263:$CX263,2)</f>
        <v>36</v>
      </c>
      <c r="CZ263" s="42">
        <f>CY263/COUNTA($BJ263:$CX263)</f>
        <v>0.87804878048780488</v>
      </c>
      <c r="DA263" s="43">
        <f>COUNTIF($BJ263:$CX263,1)</f>
        <v>5</v>
      </c>
      <c r="DB263" s="42">
        <f>DA263/COUNTA($BI263:$CX263)</f>
        <v>0.12195121951219512</v>
      </c>
      <c r="DC263" s="43">
        <f>COUNTIF($BI263:$CX263,0)</f>
        <v>0</v>
      </c>
      <c r="DD263" s="42">
        <f>DC263/COUNTA($BI263:$CX263)</f>
        <v>0</v>
      </c>
      <c r="DE263" s="43">
        <f>COUNTIF($BI263:$CX263,"KĐG")</f>
        <v>0</v>
      </c>
      <c r="DF263" s="42">
        <f>DE263/COUNTA($BI263:$CX263)</f>
        <v>0</v>
      </c>
      <c r="DG263" s="52">
        <f>(((CY263*2)+(DA263*1)+(DC263*0)))/COUNTA($BI263:$CX263)</f>
        <v>1.8780487804878048</v>
      </c>
      <c r="DH263" s="43" t="str">
        <f>IF(DG263&gt;=1.6,"Đạt mục tiêu",IF(DG263&gt;=1,"Cần cố gắng","Chưa đạt"))</f>
        <v>Đạt mục tiêu</v>
      </c>
      <c r="DI263" s="39"/>
    </row>
    <row r="264" spans="1:118" s="38" customFormat="1" ht="69.75" hidden="1" customHeight="1" x14ac:dyDescent="0.25">
      <c r="A264" s="631"/>
      <c r="B264" s="283"/>
      <c r="C264" s="668"/>
      <c r="D264" s="697"/>
      <c r="E264" s="668"/>
      <c r="F264" s="697"/>
      <c r="G264" s="668"/>
      <c r="H264" s="329" t="s">
        <v>527</v>
      </c>
      <c r="I264" s="327"/>
      <c r="J264" s="329" t="s">
        <v>28</v>
      </c>
      <c r="K264" s="329"/>
      <c r="L264" s="310"/>
      <c r="M264" s="341"/>
      <c r="N264" s="51"/>
      <c r="O264" s="50"/>
      <c r="P264" s="341"/>
      <c r="Q264" s="341"/>
      <c r="R264" s="341" t="s">
        <v>24</v>
      </c>
      <c r="S264" s="341"/>
      <c r="T264" s="341"/>
      <c r="U264" s="341"/>
      <c r="V264" s="341"/>
      <c r="W264" s="341"/>
      <c r="X264" s="341"/>
      <c r="Y264" s="341"/>
      <c r="Z264" s="341"/>
      <c r="AA264" s="47">
        <v>1</v>
      </c>
      <c r="AB264" s="341"/>
      <c r="AC264" s="341"/>
      <c r="AD264" s="329"/>
      <c r="AE264" s="329"/>
      <c r="AF264" s="329"/>
      <c r="AG264" s="329"/>
      <c r="AH264" s="329"/>
      <c r="AI264" s="329"/>
      <c r="AJ264" s="329" t="s">
        <v>32</v>
      </c>
      <c r="AK264" s="329"/>
      <c r="AL264" s="329"/>
      <c r="AM264" s="329"/>
      <c r="AN264" s="329"/>
      <c r="AO264" s="329"/>
      <c r="AP264" s="329"/>
      <c r="AQ264" s="329"/>
      <c r="AR264" s="329"/>
      <c r="AS264" s="329"/>
      <c r="AT264" s="329"/>
      <c r="AU264" s="329"/>
      <c r="AV264" s="329"/>
      <c r="AW264" s="329"/>
      <c r="AX264" s="329"/>
      <c r="AY264" s="39"/>
      <c r="AZ264" s="39"/>
      <c r="BA264" s="39"/>
      <c r="BB264" s="39"/>
      <c r="BC264" s="329"/>
      <c r="BD264" s="329"/>
      <c r="BE264" s="329"/>
      <c r="BF264" s="329"/>
      <c r="BG264" s="329"/>
      <c r="BH264" s="329"/>
      <c r="BI264" s="329"/>
      <c r="BJ264" s="45">
        <v>1</v>
      </c>
      <c r="BK264" s="45">
        <v>1</v>
      </c>
      <c r="BL264" s="45">
        <v>2</v>
      </c>
      <c r="BM264" s="45">
        <v>2</v>
      </c>
      <c r="BN264" s="45">
        <v>1</v>
      </c>
      <c r="BO264" s="45">
        <v>1</v>
      </c>
      <c r="BP264" s="45">
        <v>2</v>
      </c>
      <c r="BQ264" s="45">
        <v>2</v>
      </c>
      <c r="BR264" s="45">
        <v>2</v>
      </c>
      <c r="BS264" s="45">
        <v>2</v>
      </c>
      <c r="BT264" s="45">
        <v>1</v>
      </c>
      <c r="BU264" s="45">
        <v>2</v>
      </c>
      <c r="BV264" s="45">
        <v>1</v>
      </c>
      <c r="BW264" s="45">
        <v>1</v>
      </c>
      <c r="BX264" s="45">
        <v>2</v>
      </c>
      <c r="BY264" s="45">
        <v>2</v>
      </c>
      <c r="BZ264" s="45">
        <v>1</v>
      </c>
      <c r="CA264" s="45">
        <v>2</v>
      </c>
      <c r="CB264" s="45">
        <v>2</v>
      </c>
      <c r="CC264" s="45">
        <v>2</v>
      </c>
      <c r="CD264" s="45">
        <v>2</v>
      </c>
      <c r="CE264" s="45">
        <v>2</v>
      </c>
      <c r="CF264" s="45">
        <v>2</v>
      </c>
      <c r="CG264" s="45">
        <v>1</v>
      </c>
      <c r="CH264" s="45">
        <v>2</v>
      </c>
      <c r="CI264" s="45">
        <v>1</v>
      </c>
      <c r="CJ264" s="45">
        <v>2</v>
      </c>
      <c r="CK264" s="45">
        <v>2</v>
      </c>
      <c r="CL264" s="45">
        <v>1</v>
      </c>
      <c r="CM264" s="45">
        <v>2</v>
      </c>
      <c r="CN264" s="45">
        <v>1</v>
      </c>
      <c r="CO264" s="45">
        <v>2</v>
      </c>
      <c r="CP264" s="45">
        <v>2</v>
      </c>
      <c r="CQ264" s="45">
        <v>2</v>
      </c>
      <c r="CR264" s="45">
        <v>2</v>
      </c>
      <c r="CS264" s="45">
        <v>2</v>
      </c>
      <c r="CT264" s="45">
        <v>2</v>
      </c>
      <c r="CU264" s="45">
        <v>1</v>
      </c>
      <c r="CV264" s="45">
        <v>2</v>
      </c>
      <c r="CW264" s="45">
        <v>1</v>
      </c>
      <c r="CX264" s="45">
        <v>1</v>
      </c>
      <c r="CY264" s="43">
        <f>COUNTIF($BJ264:$CX264,2)</f>
        <v>26</v>
      </c>
      <c r="CZ264" s="42">
        <f>CY264/COUNTA($BJ264:$CX264)</f>
        <v>0.63414634146341464</v>
      </c>
      <c r="DA264" s="43">
        <f>COUNTIF($BJ264:$CX264,1)</f>
        <v>15</v>
      </c>
      <c r="DB264" s="42">
        <f>DA264/COUNTA($BI264:$CX264)</f>
        <v>0.36585365853658536</v>
      </c>
      <c r="DC264" s="43">
        <f>COUNTIF($BI264:$CX264,0)</f>
        <v>0</v>
      </c>
      <c r="DD264" s="42">
        <f>DC264/COUNTA($BI264:$CX264)</f>
        <v>0</v>
      </c>
      <c r="DE264" s="43">
        <f>COUNTIF($BI264:$CX264,"KĐG")</f>
        <v>0</v>
      </c>
      <c r="DF264" s="42">
        <f>DE264/COUNTA($BI264:$CX264)</f>
        <v>0</v>
      </c>
      <c r="DG264" s="52">
        <f>(((CY264*2)+(DA264*1)+(DC264*0)))/COUNTA($BI264:$CX264)</f>
        <v>1.6341463414634145</v>
      </c>
      <c r="DH264" s="43" t="str">
        <f>IF(DG264&gt;=1.6,"Đạt mục tiêu",IF(DG264&gt;=1,"Cần cố gắng","Chưa đạt"))</f>
        <v>Đạt mục tiêu</v>
      </c>
      <c r="DI264" s="39"/>
    </row>
    <row r="265" spans="1:118" s="38" customFormat="1" ht="131.25" hidden="1" customHeight="1" x14ac:dyDescent="0.25">
      <c r="A265" s="268">
        <v>115</v>
      </c>
      <c r="B265" s="268"/>
      <c r="C265" s="310" t="s">
        <v>526</v>
      </c>
      <c r="D265" s="310" t="s">
        <v>35</v>
      </c>
      <c r="E265" s="310" t="s">
        <v>525</v>
      </c>
      <c r="F265" s="310" t="s">
        <v>34</v>
      </c>
      <c r="G265" s="324" t="s">
        <v>525</v>
      </c>
      <c r="H265" s="59" t="s">
        <v>524</v>
      </c>
      <c r="I265" s="327">
        <v>1</v>
      </c>
      <c r="J265" s="329" t="s">
        <v>115</v>
      </c>
      <c r="K265" s="329" t="s">
        <v>27</v>
      </c>
      <c r="L265" s="310" t="s">
        <v>204</v>
      </c>
      <c r="M265" s="341" t="s">
        <v>37</v>
      </c>
      <c r="N265" s="51"/>
      <c r="O265" s="50"/>
      <c r="P265" s="341" t="s">
        <v>24</v>
      </c>
      <c r="Q265" s="341"/>
      <c r="R265" s="341"/>
      <c r="S265" s="341"/>
      <c r="T265" s="341"/>
      <c r="U265" s="341"/>
      <c r="V265" s="341"/>
      <c r="W265" s="341"/>
      <c r="X265" s="341"/>
      <c r="Y265" s="341"/>
      <c r="Z265" s="341"/>
      <c r="AA265" s="47">
        <f>COUNTIF(P265:Z265,"x")</f>
        <v>1</v>
      </c>
      <c r="AB265" s="329"/>
      <c r="AC265" s="341" t="s">
        <v>46</v>
      </c>
      <c r="AD265" s="329"/>
      <c r="AE265" s="329"/>
      <c r="AF265" s="329"/>
      <c r="AG265" s="329"/>
      <c r="AH265" s="329"/>
      <c r="AI265" s="329"/>
      <c r="AJ265" s="329"/>
      <c r="AK265" s="329"/>
      <c r="AL265" s="329"/>
      <c r="AM265" s="329"/>
      <c r="AN265" s="329"/>
      <c r="AO265" s="329"/>
      <c r="AP265" s="329"/>
      <c r="AQ265" s="329"/>
      <c r="AR265" s="329"/>
      <c r="AS265" s="329"/>
      <c r="AT265" s="329"/>
      <c r="AU265" s="329"/>
      <c r="AV265" s="329"/>
      <c r="AW265" s="329"/>
      <c r="AX265" s="329"/>
      <c r="AY265" s="39"/>
      <c r="AZ265" s="39"/>
      <c r="BA265" s="39"/>
      <c r="BB265" s="39"/>
      <c r="BC265" s="329"/>
      <c r="BD265" s="329"/>
      <c r="BE265" s="329"/>
      <c r="BF265" s="329"/>
      <c r="BG265" s="329"/>
      <c r="BH265" s="329"/>
      <c r="BI265" s="329"/>
      <c r="BJ265" s="45">
        <v>2</v>
      </c>
      <c r="BK265" s="45">
        <v>1</v>
      </c>
      <c r="BL265" s="45">
        <v>2</v>
      </c>
      <c r="BM265" s="45">
        <v>2</v>
      </c>
      <c r="BN265" s="45">
        <v>2</v>
      </c>
      <c r="BO265" s="45">
        <v>2</v>
      </c>
      <c r="BP265" s="45">
        <v>2</v>
      </c>
      <c r="BQ265" s="45">
        <v>2</v>
      </c>
      <c r="BR265" s="45">
        <v>2</v>
      </c>
      <c r="BS265" s="45">
        <v>2</v>
      </c>
      <c r="BT265" s="45">
        <v>1</v>
      </c>
      <c r="BU265" s="45">
        <v>2</v>
      </c>
      <c r="BV265" s="45">
        <v>2</v>
      </c>
      <c r="BW265" s="45">
        <v>2</v>
      </c>
      <c r="BX265" s="45">
        <v>2</v>
      </c>
      <c r="BY265" s="45">
        <v>2</v>
      </c>
      <c r="BZ265" s="45">
        <v>1</v>
      </c>
      <c r="CA265" s="45">
        <v>2</v>
      </c>
      <c r="CB265" s="45">
        <v>2</v>
      </c>
      <c r="CC265" s="45">
        <v>2</v>
      </c>
      <c r="CD265" s="45">
        <v>2</v>
      </c>
      <c r="CE265" s="45">
        <v>2</v>
      </c>
      <c r="CF265" s="45">
        <v>2</v>
      </c>
      <c r="CG265" s="45">
        <v>2</v>
      </c>
      <c r="CH265" s="45">
        <v>2</v>
      </c>
      <c r="CI265" s="45">
        <v>2</v>
      </c>
      <c r="CJ265" s="45">
        <v>2</v>
      </c>
      <c r="CK265" s="45">
        <v>2</v>
      </c>
      <c r="CL265" s="45">
        <v>2</v>
      </c>
      <c r="CM265" s="45">
        <v>2</v>
      </c>
      <c r="CN265" s="45">
        <v>1</v>
      </c>
      <c r="CO265" s="45">
        <v>2</v>
      </c>
      <c r="CP265" s="45">
        <v>2</v>
      </c>
      <c r="CQ265" s="45">
        <v>2</v>
      </c>
      <c r="CR265" s="45">
        <v>2</v>
      </c>
      <c r="CS265" s="45">
        <v>2</v>
      </c>
      <c r="CT265" s="45">
        <v>2</v>
      </c>
      <c r="CU265" s="45">
        <v>2</v>
      </c>
      <c r="CV265" s="45">
        <v>2</v>
      </c>
      <c r="CW265" s="45">
        <v>2</v>
      </c>
      <c r="CX265" s="45">
        <v>2</v>
      </c>
      <c r="CY265" s="43">
        <f>COUNTIF($BJ265:$CX265,2)</f>
        <v>37</v>
      </c>
      <c r="CZ265" s="42">
        <f>CY265/COUNTA($BJ265:$CX265)</f>
        <v>0.90243902439024393</v>
      </c>
      <c r="DA265" s="43">
        <f>COUNTIF($BJ265:$CX265,1)</f>
        <v>4</v>
      </c>
      <c r="DB265" s="42">
        <f>DA265/COUNTA($BI265:$CX265)</f>
        <v>9.7560975609756101E-2</v>
      </c>
      <c r="DC265" s="43">
        <f>COUNTIF($BI265:$CX265,0)</f>
        <v>0</v>
      </c>
      <c r="DD265" s="42">
        <f>DC265/COUNTA($BI265:$CX265)</f>
        <v>0</v>
      </c>
      <c r="DE265" s="43">
        <f>COUNTIF($BI265:$CX265,"KĐG")</f>
        <v>0</v>
      </c>
      <c r="DF265" s="42">
        <f>DE265/COUNTA($BI265:$CX265)</f>
        <v>0</v>
      </c>
      <c r="DG265" s="52">
        <f>(((CY265*2)+(DA265*1)+(DC265*0)))/COUNTA($BI265:$CX265)</f>
        <v>1.9024390243902438</v>
      </c>
      <c r="DH265" s="43" t="str">
        <f>IF(DG265&gt;=1.6,"Đạt mục tiêu",IF(DG265&gt;=1,"Cần cố gắng","Chưa đạt"))</f>
        <v>Đạt mục tiêu</v>
      </c>
      <c r="DI265" s="39"/>
    </row>
    <row r="266" spans="1:118" s="38" customFormat="1" ht="41.25" hidden="1" customHeight="1" x14ac:dyDescent="0.25">
      <c r="A266" s="268"/>
      <c r="B266" s="268"/>
      <c r="C266" s="310"/>
      <c r="D266" s="310"/>
      <c r="E266" s="310"/>
      <c r="F266" s="310"/>
      <c r="G266" s="324"/>
      <c r="H266" s="59" t="s">
        <v>523</v>
      </c>
      <c r="I266" s="327"/>
      <c r="J266" s="329" t="s">
        <v>28</v>
      </c>
      <c r="K266" s="329"/>
      <c r="L266" s="310"/>
      <c r="M266" s="341"/>
      <c r="N266" s="51"/>
      <c r="O266" s="50"/>
      <c r="P266" s="341"/>
      <c r="Q266" s="341"/>
      <c r="R266" s="341"/>
      <c r="S266" s="341"/>
      <c r="T266" s="341"/>
      <c r="U266" s="341"/>
      <c r="V266" s="341"/>
      <c r="W266" s="341"/>
      <c r="X266" s="341"/>
      <c r="Y266" s="341"/>
      <c r="Z266" s="341"/>
      <c r="AA266" s="47"/>
      <c r="AB266" s="329"/>
      <c r="AC266" s="341"/>
      <c r="AD266" s="329"/>
      <c r="AE266" s="329"/>
      <c r="AF266" s="329"/>
      <c r="AG266" s="329"/>
      <c r="AH266" s="329"/>
      <c r="AI266" s="329"/>
      <c r="AJ266" s="329" t="s">
        <v>40</v>
      </c>
      <c r="AK266" s="329"/>
      <c r="AL266" s="329"/>
      <c r="AM266" s="329"/>
      <c r="AN266" s="329"/>
      <c r="AO266" s="329"/>
      <c r="AP266" s="329"/>
      <c r="AQ266" s="329"/>
      <c r="AR266" s="329"/>
      <c r="AS266" s="329"/>
      <c r="AT266" s="329"/>
      <c r="AU266" s="329"/>
      <c r="AV266" s="329"/>
      <c r="AW266" s="329"/>
      <c r="AX266" s="329"/>
      <c r="AY266" s="39"/>
      <c r="AZ266" s="39"/>
      <c r="BA266" s="39"/>
      <c r="BB266" s="39"/>
      <c r="BC266" s="329"/>
      <c r="BD266" s="329"/>
      <c r="BE266" s="329"/>
      <c r="BF266" s="329"/>
      <c r="BG266" s="329"/>
      <c r="BH266" s="329"/>
      <c r="BI266" s="329"/>
      <c r="BJ266" s="45"/>
      <c r="BK266" s="45"/>
      <c r="BL266" s="45"/>
      <c r="BM266" s="45"/>
      <c r="BN266" s="45"/>
      <c r="BO266" s="45"/>
      <c r="BP266" s="45"/>
      <c r="BQ266" s="45"/>
      <c r="BR266" s="45"/>
      <c r="BS266" s="45"/>
      <c r="BT266" s="45"/>
      <c r="BU266" s="45"/>
      <c r="BV266" s="45"/>
      <c r="BW266" s="45"/>
      <c r="BX266" s="45"/>
      <c r="BY266" s="45"/>
      <c r="BZ266" s="45"/>
      <c r="CA266" s="45"/>
      <c r="CB266" s="45"/>
      <c r="CC266" s="45"/>
      <c r="CD266" s="45"/>
      <c r="CE266" s="45"/>
      <c r="CF266" s="45"/>
      <c r="CG266" s="45"/>
      <c r="CH266" s="45"/>
      <c r="CI266" s="45"/>
      <c r="CJ266" s="45"/>
      <c r="CK266" s="45"/>
      <c r="CL266" s="45"/>
      <c r="CM266" s="45"/>
      <c r="CN266" s="45"/>
      <c r="CO266" s="45"/>
      <c r="CP266" s="45"/>
      <c r="CQ266" s="45"/>
      <c r="CR266" s="45"/>
      <c r="CS266" s="45"/>
      <c r="CT266" s="45"/>
      <c r="CU266" s="45"/>
      <c r="CV266" s="45"/>
      <c r="CW266" s="45"/>
      <c r="CX266" s="45"/>
      <c r="CY266" s="43"/>
      <c r="CZ266" s="42"/>
      <c r="DA266" s="43"/>
      <c r="DB266" s="42"/>
      <c r="DC266" s="43"/>
      <c r="DD266" s="42"/>
      <c r="DE266" s="43"/>
      <c r="DF266" s="42"/>
      <c r="DG266" s="52"/>
      <c r="DH266" s="43"/>
      <c r="DI266" s="39"/>
    </row>
    <row r="267" spans="1:118" s="38" customFormat="1" ht="119.25" hidden="1" customHeight="1" x14ac:dyDescent="0.25">
      <c r="A267" s="268">
        <v>117</v>
      </c>
      <c r="B267" s="268"/>
      <c r="C267" s="353" t="s">
        <v>522</v>
      </c>
      <c r="D267" s="310" t="s">
        <v>243</v>
      </c>
      <c r="E267" s="310" t="s">
        <v>521</v>
      </c>
      <c r="F267" s="310" t="s">
        <v>243</v>
      </c>
      <c r="G267" s="353" t="s">
        <v>520</v>
      </c>
      <c r="H267" s="107" t="s">
        <v>519</v>
      </c>
      <c r="I267" s="327"/>
      <c r="J267" s="329" t="s">
        <v>28</v>
      </c>
      <c r="K267" s="329" t="s">
        <v>27</v>
      </c>
      <c r="L267" s="310" t="s">
        <v>204</v>
      </c>
      <c r="M267" s="341" t="s">
        <v>37</v>
      </c>
      <c r="N267" s="51" t="s">
        <v>24</v>
      </c>
      <c r="O267" s="50"/>
      <c r="P267" s="341"/>
      <c r="Q267" s="341"/>
      <c r="R267" s="341" t="s">
        <v>24</v>
      </c>
      <c r="S267" s="341"/>
      <c r="T267" s="341"/>
      <c r="U267" s="341"/>
      <c r="V267" s="341"/>
      <c r="W267" s="341"/>
      <c r="X267" s="341"/>
      <c r="Y267" s="341"/>
      <c r="Z267" s="341"/>
      <c r="AA267" s="47">
        <f>COUNTIF(P267:Z267,"x")</f>
        <v>1</v>
      </c>
      <c r="AB267" s="341"/>
      <c r="AC267" s="341"/>
      <c r="AD267" s="329"/>
      <c r="AE267" s="329"/>
      <c r="AF267" s="329"/>
      <c r="AG267" s="329" t="s">
        <v>56</v>
      </c>
      <c r="AH267" s="329"/>
      <c r="AI267" s="329"/>
      <c r="AJ267" s="329"/>
      <c r="AK267" s="329"/>
      <c r="AL267" s="329"/>
      <c r="AM267" s="329"/>
      <c r="AN267" s="329"/>
      <c r="AO267" s="329"/>
      <c r="AP267" s="329"/>
      <c r="AQ267" s="329"/>
      <c r="AR267" s="329"/>
      <c r="AS267" s="329"/>
      <c r="AT267" s="329"/>
      <c r="AU267" s="329"/>
      <c r="AV267" s="329"/>
      <c r="AW267" s="329"/>
      <c r="AX267" s="329"/>
      <c r="AY267" s="39"/>
      <c r="AZ267" s="39"/>
      <c r="BA267" s="39"/>
      <c r="BB267" s="39"/>
      <c r="BC267" s="329"/>
      <c r="BD267" s="329"/>
      <c r="BE267" s="329"/>
      <c r="BF267" s="329"/>
      <c r="BG267" s="329"/>
      <c r="BH267" s="329"/>
      <c r="BI267" s="329"/>
      <c r="BJ267" s="45">
        <v>1</v>
      </c>
      <c r="BK267" s="45">
        <v>1</v>
      </c>
      <c r="BL267" s="45">
        <v>2</v>
      </c>
      <c r="BM267" s="45">
        <v>2</v>
      </c>
      <c r="BN267" s="45">
        <v>1</v>
      </c>
      <c r="BO267" s="45">
        <v>1</v>
      </c>
      <c r="BP267" s="45">
        <v>2</v>
      </c>
      <c r="BQ267" s="45">
        <v>2</v>
      </c>
      <c r="BR267" s="45">
        <v>1</v>
      </c>
      <c r="BS267" s="45">
        <v>2</v>
      </c>
      <c r="BT267" s="45">
        <v>1</v>
      </c>
      <c r="BU267" s="45">
        <v>2</v>
      </c>
      <c r="BV267" s="45">
        <v>2</v>
      </c>
      <c r="BW267" s="45">
        <v>2</v>
      </c>
      <c r="BX267" s="45">
        <v>1</v>
      </c>
      <c r="BY267" s="45">
        <v>2</v>
      </c>
      <c r="BZ267" s="45">
        <v>1</v>
      </c>
      <c r="CA267" s="45">
        <v>2</v>
      </c>
      <c r="CB267" s="45">
        <v>1</v>
      </c>
      <c r="CC267" s="45">
        <v>2</v>
      </c>
      <c r="CD267" s="45">
        <v>2</v>
      </c>
      <c r="CE267" s="45">
        <v>2</v>
      </c>
      <c r="CF267" s="45">
        <v>2</v>
      </c>
      <c r="CG267" s="45">
        <v>1</v>
      </c>
      <c r="CH267" s="45">
        <v>2</v>
      </c>
      <c r="CI267" s="45">
        <v>2</v>
      </c>
      <c r="CJ267" s="45">
        <v>2</v>
      </c>
      <c r="CK267" s="45">
        <v>1</v>
      </c>
      <c r="CL267" s="45">
        <v>2</v>
      </c>
      <c r="CM267" s="45">
        <v>2</v>
      </c>
      <c r="CN267" s="45">
        <v>1</v>
      </c>
      <c r="CO267" s="45">
        <v>2</v>
      </c>
      <c r="CP267" s="45">
        <v>2</v>
      </c>
      <c r="CQ267" s="45">
        <v>2</v>
      </c>
      <c r="CR267" s="45">
        <v>1</v>
      </c>
      <c r="CS267" s="45">
        <v>2</v>
      </c>
      <c r="CT267" s="45">
        <v>2</v>
      </c>
      <c r="CU267" s="45">
        <v>2</v>
      </c>
      <c r="CV267" s="45">
        <v>2</v>
      </c>
      <c r="CW267" s="45">
        <v>2</v>
      </c>
      <c r="CX267" s="45">
        <v>1</v>
      </c>
      <c r="CY267" s="43">
        <f>COUNTIF($BJ267:$CX267,2)</f>
        <v>27</v>
      </c>
      <c r="CZ267" s="42">
        <f>CY267/COUNTA($BJ267:$CX267)</f>
        <v>0.65853658536585369</v>
      </c>
      <c r="DA267" s="43">
        <f>COUNTIF($BJ267:$CX267,1)</f>
        <v>14</v>
      </c>
      <c r="DB267" s="42">
        <f>DA267/COUNTA($BI267:$CX267)</f>
        <v>0.34146341463414637</v>
      </c>
      <c r="DC267" s="43">
        <f>COUNTIF($BI267:$CX267,0)</f>
        <v>0</v>
      </c>
      <c r="DD267" s="42">
        <f>DC267/COUNTA($BI267:$CX267)</f>
        <v>0</v>
      </c>
      <c r="DE267" s="43">
        <f>COUNTIF($BI267:$CX267,"KĐG")</f>
        <v>0</v>
      </c>
      <c r="DF267" s="42">
        <f>DE267/COUNTA($BI267:$CX267)</f>
        <v>0</v>
      </c>
      <c r="DG267" s="52">
        <f>(((CY267*2)+(DA267*1)+(DC267*0)))/COUNTA($BI267:$CX267)</f>
        <v>1.6585365853658536</v>
      </c>
      <c r="DH267" s="43" t="str">
        <f>IF(DG267&gt;=1.6,"Đạt mục tiêu",IF(DG267&gt;=1,"Cần cố gắng","Chưa đạt"))</f>
        <v>Đạt mục tiêu</v>
      </c>
      <c r="DI267" s="39"/>
    </row>
    <row r="268" spans="1:118" ht="35.25" hidden="1" customHeight="1" x14ac:dyDescent="0.25">
      <c r="A268" s="671">
        <v>118</v>
      </c>
      <c r="B268" s="671"/>
      <c r="C268" s="665" t="s">
        <v>518</v>
      </c>
      <c r="D268" s="690" t="s">
        <v>34</v>
      </c>
      <c r="E268" s="665" t="s">
        <v>517</v>
      </c>
      <c r="F268" s="690" t="s">
        <v>34</v>
      </c>
      <c r="G268" s="665" t="s">
        <v>517</v>
      </c>
      <c r="H268" s="318" t="s">
        <v>516</v>
      </c>
      <c r="I268" s="301"/>
      <c r="J268" s="318" t="s">
        <v>43</v>
      </c>
      <c r="K268" s="318" t="s">
        <v>27</v>
      </c>
      <c r="L268" s="346" t="s">
        <v>204</v>
      </c>
      <c r="M268" s="345" t="s">
        <v>37</v>
      </c>
      <c r="N268" s="351" t="s">
        <v>24</v>
      </c>
      <c r="O268" s="118" t="s">
        <v>515</v>
      </c>
      <c r="P268" s="318"/>
      <c r="Q268" s="318"/>
      <c r="R268" s="318"/>
      <c r="S268" s="318" t="s">
        <v>24</v>
      </c>
      <c r="T268" s="318"/>
      <c r="U268" s="318"/>
      <c r="V268" s="318"/>
      <c r="W268" s="318"/>
      <c r="X268" s="318"/>
      <c r="Y268" s="318"/>
      <c r="Z268" s="318"/>
      <c r="AA268" s="47">
        <f>COUNTIF(P268:Z268,"x")</f>
        <v>1</v>
      </c>
      <c r="AB268" s="318"/>
      <c r="AC268" s="318"/>
      <c r="AD268" s="318"/>
      <c r="AE268" s="318"/>
      <c r="AF268" s="318"/>
      <c r="AG268" s="318"/>
      <c r="AH268" s="318"/>
      <c r="AI268" s="318"/>
      <c r="AJ268" s="318"/>
      <c r="AK268" s="318"/>
      <c r="AL268" s="318"/>
      <c r="AM268" s="318"/>
      <c r="AN268" s="318"/>
      <c r="AO268" s="318"/>
      <c r="AP268" s="318"/>
      <c r="AQ268" s="318"/>
      <c r="AR268" s="318"/>
      <c r="AS268" s="318"/>
      <c r="AT268" s="318"/>
      <c r="AU268" s="318"/>
      <c r="AV268" s="318"/>
      <c r="AW268" s="318"/>
      <c r="AX268" s="318"/>
      <c r="AY268" s="342"/>
      <c r="AZ268" s="472"/>
      <c r="BA268" s="342"/>
      <c r="BB268" s="472"/>
      <c r="BC268" s="318"/>
      <c r="BD268" s="318"/>
      <c r="BE268" s="318"/>
      <c r="BF268" s="318"/>
      <c r="BG268" s="318"/>
      <c r="BH268" s="318"/>
      <c r="BI268" s="318"/>
      <c r="BJ268" s="45">
        <v>2</v>
      </c>
      <c r="BK268" s="45">
        <v>2</v>
      </c>
      <c r="BL268" s="45">
        <v>2</v>
      </c>
      <c r="BM268" s="45">
        <v>2</v>
      </c>
      <c r="BN268" s="45">
        <v>2</v>
      </c>
      <c r="BO268" s="45">
        <v>2</v>
      </c>
      <c r="BP268" s="45">
        <v>2</v>
      </c>
      <c r="BQ268" s="45">
        <v>2</v>
      </c>
      <c r="BR268" s="45">
        <v>2</v>
      </c>
      <c r="BS268" s="45">
        <v>2</v>
      </c>
      <c r="BT268" s="45">
        <v>2</v>
      </c>
      <c r="BU268" s="45">
        <v>2</v>
      </c>
      <c r="BV268" s="45">
        <v>2</v>
      </c>
      <c r="BW268" s="45">
        <v>2</v>
      </c>
      <c r="BX268" s="45">
        <v>2</v>
      </c>
      <c r="BY268" s="45">
        <v>2</v>
      </c>
      <c r="BZ268" s="45">
        <v>2</v>
      </c>
      <c r="CA268" s="45">
        <v>2</v>
      </c>
      <c r="CB268" s="45">
        <v>2</v>
      </c>
      <c r="CC268" s="45">
        <v>2</v>
      </c>
      <c r="CD268" s="45">
        <v>2</v>
      </c>
      <c r="CE268" s="45">
        <v>2</v>
      </c>
      <c r="CF268" s="45">
        <v>2</v>
      </c>
      <c r="CG268" s="45">
        <v>2</v>
      </c>
      <c r="CH268" s="45">
        <v>2</v>
      </c>
      <c r="CI268" s="45">
        <v>2</v>
      </c>
      <c r="CJ268" s="45">
        <v>2</v>
      </c>
      <c r="CK268" s="45">
        <v>2</v>
      </c>
      <c r="CL268" s="45">
        <v>2</v>
      </c>
      <c r="CM268" s="45">
        <v>2</v>
      </c>
      <c r="CN268" s="45">
        <v>2</v>
      </c>
      <c r="CO268" s="45">
        <v>2</v>
      </c>
      <c r="CP268" s="45">
        <v>2</v>
      </c>
      <c r="CQ268" s="45">
        <v>2</v>
      </c>
      <c r="CR268" s="45">
        <v>2</v>
      </c>
      <c r="CS268" s="45">
        <v>2</v>
      </c>
      <c r="CT268" s="45">
        <v>2</v>
      </c>
      <c r="CU268" s="45"/>
      <c r="CV268" s="45"/>
      <c r="CW268" s="45"/>
      <c r="CX268" s="45">
        <v>2</v>
      </c>
      <c r="CY268" s="43">
        <f>COUNTIF($BJ268:$CX268,2)</f>
        <v>38</v>
      </c>
      <c r="CZ268" s="42">
        <f>CY268/COUNTA($BJ268:$CX268)</f>
        <v>1</v>
      </c>
      <c r="DA268" s="43">
        <f>COUNTIF($BJ268:$CX268,1)</f>
        <v>0</v>
      </c>
      <c r="DB268" s="42">
        <f>DA268/COUNTA($BI268:$CX268)</f>
        <v>0</v>
      </c>
      <c r="DC268" s="43">
        <f>COUNTIF($BI268:$CX268,0)</f>
        <v>0</v>
      </c>
      <c r="DD268" s="42">
        <f>DC268/COUNTA($BI268:$CX268)</f>
        <v>0</v>
      </c>
      <c r="DE268" s="43">
        <f>COUNTIF($BI268:$CX268,"KĐG")</f>
        <v>0</v>
      </c>
      <c r="DF268" s="42">
        <f>DE268/COUNTA($BI268:$CX268)</f>
        <v>0</v>
      </c>
      <c r="DG268" s="52">
        <f>(((CY268*2)+(DA268*1)+(DC268*0)))/COUNTA($BI268:$CX268)</f>
        <v>2</v>
      </c>
      <c r="DH268" s="43" t="str">
        <f>IF(DG268&gt;=1.6,"Đạt mục tiêu",IF(DG268&gt;=1,"Cần cố gắng","Chưa đạt"))</f>
        <v>Đạt mục tiêu</v>
      </c>
      <c r="DI268" s="342"/>
    </row>
    <row r="269" spans="1:118" ht="35.25" hidden="1" customHeight="1" x14ac:dyDescent="0.25">
      <c r="A269" s="631"/>
      <c r="B269" s="630"/>
      <c r="C269" s="668"/>
      <c r="D269" s="697"/>
      <c r="E269" s="668"/>
      <c r="F269" s="697"/>
      <c r="G269" s="668"/>
      <c r="H269" s="152" t="s">
        <v>514</v>
      </c>
      <c r="I269" s="301">
        <v>1</v>
      </c>
      <c r="J269" s="318" t="s">
        <v>43</v>
      </c>
      <c r="K269" s="318" t="s">
        <v>27</v>
      </c>
      <c r="L269" s="346" t="s">
        <v>204</v>
      </c>
      <c r="M269" s="345" t="s">
        <v>37</v>
      </c>
      <c r="N269" s="351" t="s">
        <v>24</v>
      </c>
      <c r="O269" s="118"/>
      <c r="P269" s="318"/>
      <c r="Q269" s="318"/>
      <c r="R269" s="318"/>
      <c r="S269" s="341" t="s">
        <v>24</v>
      </c>
      <c r="T269" s="341"/>
      <c r="U269" s="341"/>
      <c r="V269" s="318"/>
      <c r="W269" s="318"/>
      <c r="X269" s="318"/>
      <c r="Y269" s="318"/>
      <c r="Z269" s="318"/>
      <c r="AA269" s="47">
        <f>COUNTIF(P269:Z269,"x")</f>
        <v>1</v>
      </c>
      <c r="AB269" s="318"/>
      <c r="AC269" s="318"/>
      <c r="AD269" s="318"/>
      <c r="AE269" s="318"/>
      <c r="AF269" s="318"/>
      <c r="AG269" s="318"/>
      <c r="AH269" s="318"/>
      <c r="AI269" s="318"/>
      <c r="AJ269" s="318"/>
      <c r="AK269" s="318"/>
      <c r="AL269" s="318" t="s">
        <v>46</v>
      </c>
      <c r="AM269" s="318"/>
      <c r="AN269" s="318"/>
      <c r="AO269" s="318"/>
      <c r="AP269" s="318"/>
      <c r="AQ269" s="318"/>
      <c r="AR269" s="318"/>
      <c r="AS269" s="318"/>
      <c r="AT269" s="318"/>
      <c r="AU269" s="318"/>
      <c r="AV269" s="318"/>
      <c r="AW269" s="318"/>
      <c r="AX269" s="318"/>
      <c r="AY269" s="342"/>
      <c r="AZ269" s="472"/>
      <c r="BA269" s="342"/>
      <c r="BB269" s="472"/>
      <c r="BC269" s="318"/>
      <c r="BD269" s="318"/>
      <c r="BE269" s="318"/>
      <c r="BF269" s="318"/>
      <c r="BG269" s="318"/>
      <c r="BH269" s="318"/>
      <c r="BI269" s="318"/>
      <c r="BJ269" s="45">
        <v>2</v>
      </c>
      <c r="BK269" s="45">
        <v>1</v>
      </c>
      <c r="BL269" s="45">
        <v>2</v>
      </c>
      <c r="BM269" s="45">
        <v>2</v>
      </c>
      <c r="BN269" s="45">
        <v>2</v>
      </c>
      <c r="BO269" s="45">
        <v>2</v>
      </c>
      <c r="BP269" s="45">
        <v>2</v>
      </c>
      <c r="BQ269" s="45">
        <v>2</v>
      </c>
      <c r="BR269" s="45">
        <v>2</v>
      </c>
      <c r="BS269" s="45">
        <v>2</v>
      </c>
      <c r="BT269" s="45">
        <v>1</v>
      </c>
      <c r="BU269" s="45">
        <v>2</v>
      </c>
      <c r="BV269" s="45">
        <v>2</v>
      </c>
      <c r="BW269" s="45">
        <v>2</v>
      </c>
      <c r="BX269" s="45">
        <v>2</v>
      </c>
      <c r="BY269" s="45">
        <v>2</v>
      </c>
      <c r="BZ269" s="45">
        <v>1</v>
      </c>
      <c r="CA269" s="45">
        <v>2</v>
      </c>
      <c r="CB269" s="45">
        <v>2</v>
      </c>
      <c r="CC269" s="45">
        <v>2</v>
      </c>
      <c r="CD269" s="45">
        <v>2</v>
      </c>
      <c r="CE269" s="45">
        <v>2</v>
      </c>
      <c r="CF269" s="45">
        <v>2</v>
      </c>
      <c r="CG269" s="45">
        <v>2</v>
      </c>
      <c r="CH269" s="45">
        <v>2</v>
      </c>
      <c r="CI269" s="45">
        <v>2</v>
      </c>
      <c r="CJ269" s="45">
        <v>2</v>
      </c>
      <c r="CK269" s="45">
        <v>2</v>
      </c>
      <c r="CL269" s="45">
        <v>2</v>
      </c>
      <c r="CM269" s="45">
        <v>2</v>
      </c>
      <c r="CN269" s="45">
        <v>1</v>
      </c>
      <c r="CO269" s="45">
        <v>2</v>
      </c>
      <c r="CP269" s="45">
        <v>2</v>
      </c>
      <c r="CQ269" s="45">
        <v>2</v>
      </c>
      <c r="CR269" s="45">
        <v>2</v>
      </c>
      <c r="CS269" s="45">
        <v>2</v>
      </c>
      <c r="CT269" s="45">
        <v>2</v>
      </c>
      <c r="CU269" s="45">
        <v>2</v>
      </c>
      <c r="CV269" s="45">
        <v>2</v>
      </c>
      <c r="CW269" s="45">
        <v>2</v>
      </c>
      <c r="CX269" s="45">
        <v>2</v>
      </c>
      <c r="CY269" s="43">
        <f>COUNTIF($BJ269:$CX269,2)</f>
        <v>37</v>
      </c>
      <c r="CZ269" s="53">
        <f>CY269/COUNTA($BI269:$CX269)</f>
        <v>0.90243902439024393</v>
      </c>
      <c r="DA269" s="43">
        <f>COUNTIF($BJ269:$CX269,1)</f>
        <v>4</v>
      </c>
      <c r="DB269" s="42">
        <f>DA269/COUNTA($BI269:$CX269)</f>
        <v>9.7560975609756101E-2</v>
      </c>
      <c r="DC269" s="43">
        <f>COUNTIF($BI269:$CX269,0)</f>
        <v>0</v>
      </c>
      <c r="DD269" s="42">
        <f>DC269/COUNTA($BI269:$CX269)</f>
        <v>0</v>
      </c>
      <c r="DE269" s="43">
        <f>COUNTIF($BI269:$CX269,"KĐG")</f>
        <v>0</v>
      </c>
      <c r="DF269" s="42">
        <f>DE269/COUNTA($BI269:$CX269)</f>
        <v>0</v>
      </c>
      <c r="DG269" s="52">
        <f>(((CY269*2)+(DA269*1)+(DC269*0)))/COUNTA($BI269:$CX269)</f>
        <v>1.9024390243902438</v>
      </c>
      <c r="DH269" s="43" t="str">
        <f>IF(DG269&gt;=1.6,"Đạt mục tiêu",IF(DG269&gt;=1,"Cần cố gắng","Chưa đạt"))</f>
        <v>Đạt mục tiêu</v>
      </c>
      <c r="DI269" s="342"/>
    </row>
    <row r="270" spans="1:118" s="38" customFormat="1" ht="56.25" hidden="1" customHeight="1" x14ac:dyDescent="0.25">
      <c r="A270" s="671"/>
      <c r="B270" s="631"/>
      <c r="C270" s="665"/>
      <c r="D270" s="727"/>
      <c r="E270" s="665"/>
      <c r="F270" s="727"/>
      <c r="G270" s="665"/>
      <c r="H270" s="324" t="s">
        <v>513</v>
      </c>
      <c r="I270" s="327">
        <v>1</v>
      </c>
      <c r="J270" s="329" t="s">
        <v>43</v>
      </c>
      <c r="K270" s="329" t="s">
        <v>27</v>
      </c>
      <c r="L270" s="310" t="s">
        <v>204</v>
      </c>
      <c r="M270" s="341" t="s">
        <v>37</v>
      </c>
      <c r="N270" s="51" t="s">
        <v>24</v>
      </c>
      <c r="O270" s="50">
        <v>1</v>
      </c>
      <c r="P270" s="326"/>
      <c r="Q270" s="341"/>
      <c r="R270" s="341"/>
      <c r="S270" s="341" t="s">
        <v>24</v>
      </c>
      <c r="T270" s="341"/>
      <c r="U270" s="341"/>
      <c r="V270" s="341"/>
      <c r="W270" s="341"/>
      <c r="X270" s="326"/>
      <c r="Y270" s="326"/>
      <c r="Z270" s="326"/>
      <c r="AA270" s="47">
        <f>COUNTIF(P270:Z270,"x")</f>
        <v>1</v>
      </c>
      <c r="AB270" s="326"/>
      <c r="AC270" s="341"/>
      <c r="AD270" s="329"/>
      <c r="AE270" s="329"/>
      <c r="AF270" s="329"/>
      <c r="AG270" s="329"/>
      <c r="AH270" s="329"/>
      <c r="AI270" s="329"/>
      <c r="AJ270" s="329"/>
      <c r="AK270" s="329"/>
      <c r="AL270" s="329"/>
      <c r="AM270" s="329" t="s">
        <v>46</v>
      </c>
      <c r="AN270" s="329"/>
      <c r="AO270" s="329"/>
      <c r="AP270" s="329" t="s">
        <v>46</v>
      </c>
      <c r="AQ270" s="329"/>
      <c r="AR270" s="329"/>
      <c r="AS270" s="329" t="s">
        <v>46</v>
      </c>
      <c r="AT270" s="329"/>
      <c r="AU270" s="329"/>
      <c r="AV270" s="329"/>
      <c r="AW270" s="329"/>
      <c r="AX270" s="329"/>
      <c r="AY270" s="39"/>
      <c r="AZ270" s="39"/>
      <c r="BA270" s="39"/>
      <c r="BB270" s="39"/>
      <c r="BC270" s="329"/>
      <c r="BD270" s="329"/>
      <c r="BE270" s="329"/>
      <c r="BF270" s="329"/>
      <c r="BG270" s="329"/>
      <c r="BH270" s="329"/>
      <c r="BI270" s="329"/>
      <c r="BJ270" s="45">
        <v>2</v>
      </c>
      <c r="BK270" s="45">
        <v>1</v>
      </c>
      <c r="BL270" s="45">
        <v>2</v>
      </c>
      <c r="BM270" s="45">
        <v>2</v>
      </c>
      <c r="BN270" s="45">
        <v>2</v>
      </c>
      <c r="BO270" s="45">
        <v>2</v>
      </c>
      <c r="BP270" s="45">
        <v>2</v>
      </c>
      <c r="BQ270" s="45">
        <v>2</v>
      </c>
      <c r="BR270" s="45">
        <v>2</v>
      </c>
      <c r="BS270" s="45">
        <v>2</v>
      </c>
      <c r="BT270" s="45">
        <v>1</v>
      </c>
      <c r="BU270" s="45">
        <v>2</v>
      </c>
      <c r="BV270" s="45"/>
      <c r="BW270" s="45">
        <v>2</v>
      </c>
      <c r="BX270" s="45"/>
      <c r="BY270" s="45">
        <v>2</v>
      </c>
      <c r="BZ270" s="45">
        <v>1</v>
      </c>
      <c r="CA270" s="45">
        <v>2</v>
      </c>
      <c r="CB270" s="45">
        <v>2</v>
      </c>
      <c r="CC270" s="45">
        <v>2</v>
      </c>
      <c r="CD270" s="45">
        <v>2</v>
      </c>
      <c r="CE270" s="45">
        <v>2</v>
      </c>
      <c r="CF270" s="45">
        <v>2</v>
      </c>
      <c r="CG270" s="45">
        <v>2</v>
      </c>
      <c r="CH270" s="45">
        <v>2</v>
      </c>
      <c r="CI270" s="45">
        <v>2</v>
      </c>
      <c r="CJ270" s="45">
        <v>1</v>
      </c>
      <c r="CK270" s="45">
        <v>2</v>
      </c>
      <c r="CL270" s="45">
        <v>2</v>
      </c>
      <c r="CM270" s="45">
        <v>2</v>
      </c>
      <c r="CN270" s="45">
        <v>1</v>
      </c>
      <c r="CO270" s="45">
        <v>2</v>
      </c>
      <c r="CP270" s="45">
        <v>2</v>
      </c>
      <c r="CQ270" s="45">
        <v>2</v>
      </c>
      <c r="CR270" s="45">
        <v>2</v>
      </c>
      <c r="CS270" s="45">
        <v>2</v>
      </c>
      <c r="CT270" s="45">
        <v>2</v>
      </c>
      <c r="CU270" s="45">
        <v>2</v>
      </c>
      <c r="CV270" s="45">
        <v>2</v>
      </c>
      <c r="CW270" s="45">
        <v>2</v>
      </c>
      <c r="CX270" s="45">
        <v>2</v>
      </c>
      <c r="CY270" s="43">
        <f>COUNTIF($BJ270:$CX270,2)</f>
        <v>34</v>
      </c>
      <c r="CZ270" s="53">
        <f>CY270/COUNTA($BI270:$CX270)</f>
        <v>0.87179487179487181</v>
      </c>
      <c r="DA270" s="43">
        <f>COUNTIF($BJ270:$CX270,1)</f>
        <v>5</v>
      </c>
      <c r="DB270" s="42">
        <f>DA270/COUNTA($BI270:$CX270)</f>
        <v>0.12820512820512819</v>
      </c>
      <c r="DC270" s="43">
        <f>COUNTIF($BI270:$CX270,0)</f>
        <v>0</v>
      </c>
      <c r="DD270" s="42">
        <f>DC270/COUNTA($BI270:$CX270)</f>
        <v>0</v>
      </c>
      <c r="DE270" s="43">
        <f>COUNTIF($BI270:$CX270,"KĐG")</f>
        <v>0</v>
      </c>
      <c r="DF270" s="42">
        <f>DE270/COUNTA($BI270:$CX270)</f>
        <v>0</v>
      </c>
      <c r="DG270" s="52">
        <f>(((CY270*2)+(DA270*1)+(DC270*0)))/COUNTA($BI270:$CX270)</f>
        <v>1.8717948717948718</v>
      </c>
      <c r="DH270" s="43" t="str">
        <f>IF(DG270&gt;=1.6,"Đạt mục tiêu",IF(DG270&gt;=1,"Cần cố gắng","Chưa đạt"))</f>
        <v>Đạt mục tiêu</v>
      </c>
      <c r="DI270" s="39"/>
    </row>
    <row r="271" spans="1:118" ht="21" customHeight="1" x14ac:dyDescent="0.25">
      <c r="A271" s="267"/>
      <c r="B271" s="77"/>
      <c r="C271" s="606" t="s">
        <v>512</v>
      </c>
      <c r="D271" s="607"/>
      <c r="E271" s="608"/>
      <c r="F271" s="607"/>
      <c r="G271" s="607"/>
      <c r="H271" s="613"/>
      <c r="I271" s="386" t="s">
        <v>314</v>
      </c>
      <c r="J271" s="262" t="s">
        <v>314</v>
      </c>
      <c r="K271" s="404" t="s">
        <v>314</v>
      </c>
      <c r="L271" s="262" t="s">
        <v>314</v>
      </c>
      <c r="M271" s="399" t="s">
        <v>314</v>
      </c>
      <c r="N271" s="399" t="s">
        <v>314</v>
      </c>
      <c r="O271" s="399" t="s">
        <v>314</v>
      </c>
      <c r="P271" s="399" t="s">
        <v>314</v>
      </c>
      <c r="Q271" s="399" t="s">
        <v>314</v>
      </c>
      <c r="R271" s="385"/>
      <c r="S271" s="385"/>
      <c r="T271" s="385"/>
      <c r="U271" s="385"/>
      <c r="V271" s="385"/>
      <c r="W271" s="385"/>
      <c r="X271" s="385"/>
      <c r="Y271" s="385"/>
      <c r="Z271" s="385"/>
      <c r="AA271" s="385"/>
      <c r="AB271" s="385"/>
      <c r="AC271" s="385"/>
      <c r="AD271" s="385"/>
      <c r="AE271" s="385"/>
      <c r="AF271" s="385"/>
      <c r="AG271" s="385"/>
      <c r="AH271" s="385"/>
      <c r="AI271" s="385"/>
      <c r="AJ271" s="385"/>
      <c r="AK271" s="385"/>
      <c r="AL271" s="385"/>
      <c r="AM271" s="385"/>
      <c r="AN271" s="385"/>
      <c r="AO271" s="385"/>
      <c r="AP271" s="385"/>
      <c r="AQ271" s="385"/>
      <c r="AR271" s="385"/>
      <c r="AS271" s="385"/>
      <c r="AT271" s="385"/>
      <c r="AU271" s="385"/>
      <c r="AV271" s="385"/>
      <c r="AW271" s="385"/>
      <c r="AX271" s="385"/>
      <c r="AY271" s="386" t="s">
        <v>314</v>
      </c>
      <c r="AZ271" s="404"/>
      <c r="BA271" s="262" t="s">
        <v>314</v>
      </c>
      <c r="BB271" s="262"/>
      <c r="BC271" s="385"/>
      <c r="BD271" s="385"/>
      <c r="BE271" s="385"/>
      <c r="BF271" s="385"/>
      <c r="BG271" s="385"/>
      <c r="BH271" s="385"/>
      <c r="BI271" s="385"/>
      <c r="BJ271" s="385"/>
      <c r="BK271" s="385"/>
      <c r="BL271" s="385"/>
      <c r="BM271" s="385"/>
      <c r="BN271" s="385"/>
      <c r="BO271" s="385"/>
      <c r="BP271" s="385"/>
      <c r="BQ271" s="385"/>
      <c r="BR271" s="385"/>
      <c r="BS271" s="385"/>
      <c r="BT271" s="385"/>
      <c r="BU271" s="385"/>
      <c r="BV271" s="385"/>
      <c r="BW271" s="385"/>
      <c r="BX271" s="385"/>
      <c r="BY271" s="385"/>
      <c r="BZ271" s="385"/>
      <c r="CA271" s="385"/>
      <c r="CB271" s="385"/>
      <c r="CC271" s="385"/>
      <c r="CD271" s="385"/>
      <c r="CE271" s="385"/>
      <c r="CF271" s="385"/>
      <c r="CG271" s="385"/>
      <c r="CH271" s="385"/>
      <c r="CI271" s="385"/>
      <c r="CJ271" s="385"/>
      <c r="CK271" s="385"/>
      <c r="CL271" s="385"/>
      <c r="CM271" s="385"/>
      <c r="CN271" s="385"/>
      <c r="CO271" s="385"/>
      <c r="CP271" s="385"/>
      <c r="CQ271" s="385"/>
      <c r="CR271" s="385"/>
      <c r="CS271" s="385"/>
      <c r="CT271" s="385"/>
      <c r="CU271" s="385"/>
      <c r="CV271" s="385"/>
      <c r="CW271" s="385"/>
      <c r="CX271" s="385"/>
      <c r="CY271" s="385"/>
      <c r="CZ271" s="385"/>
      <c r="DA271" s="385"/>
      <c r="DB271" s="385"/>
      <c r="DC271" s="385"/>
      <c r="DD271" s="385"/>
      <c r="DE271" s="385"/>
      <c r="DF271" s="385"/>
      <c r="DG271" s="385"/>
      <c r="DH271" s="385"/>
      <c r="DI271" s="262" t="s">
        <v>314</v>
      </c>
    </row>
    <row r="272" spans="1:118" s="38" customFormat="1" ht="24.75" hidden="1" customHeight="1" x14ac:dyDescent="0.25">
      <c r="A272" s="269">
        <v>119</v>
      </c>
      <c r="B272" s="629"/>
      <c r="C272" s="709" t="s">
        <v>511</v>
      </c>
      <c r="D272" s="709" t="s">
        <v>35</v>
      </c>
      <c r="E272" s="709" t="s">
        <v>510</v>
      </c>
      <c r="F272" s="353" t="s">
        <v>35</v>
      </c>
      <c r="G272" s="353" t="s">
        <v>509</v>
      </c>
      <c r="H272" s="94" t="s">
        <v>508</v>
      </c>
      <c r="I272" s="327"/>
      <c r="J272" s="329" t="s">
        <v>41</v>
      </c>
      <c r="K272" s="329" t="s">
        <v>27</v>
      </c>
      <c r="L272" s="310" t="s">
        <v>204</v>
      </c>
      <c r="M272" s="341" t="s">
        <v>37</v>
      </c>
      <c r="N272" s="51" t="s">
        <v>24</v>
      </c>
      <c r="O272" s="50"/>
      <c r="P272" s="326"/>
      <c r="Q272" s="326"/>
      <c r="R272" s="326"/>
      <c r="S272" s="326"/>
      <c r="T272" s="326"/>
      <c r="U272" s="326"/>
      <c r="V272" s="326"/>
      <c r="W272" s="326"/>
      <c r="X272" s="326"/>
      <c r="Y272" s="341" t="s">
        <v>24</v>
      </c>
      <c r="Z272" s="326"/>
      <c r="AA272" s="47">
        <f>COUNTIF(P272:Z272,"x")</f>
        <v>1</v>
      </c>
      <c r="AB272" s="326"/>
      <c r="AC272" s="341"/>
      <c r="AD272" s="329"/>
      <c r="AE272" s="329"/>
      <c r="AF272" s="329"/>
      <c r="AG272" s="329"/>
      <c r="AH272" s="329"/>
      <c r="AI272" s="329"/>
      <c r="AJ272" s="329"/>
      <c r="AK272" s="329"/>
      <c r="AL272" s="329"/>
      <c r="AM272" s="329"/>
      <c r="AN272" s="329"/>
      <c r="AO272" s="329"/>
      <c r="AP272" s="329"/>
      <c r="AQ272" s="329"/>
      <c r="AR272" s="329"/>
      <c r="AS272" s="329"/>
      <c r="AT272" s="329"/>
      <c r="AU272" s="329"/>
      <c r="AV272" s="329"/>
      <c r="AW272" s="329"/>
      <c r="AX272" s="329"/>
      <c r="AY272" s="39"/>
      <c r="AZ272" s="39"/>
      <c r="BA272" s="39"/>
      <c r="BB272" s="39"/>
      <c r="BC272" s="329"/>
      <c r="BD272" s="329"/>
      <c r="BE272" s="329"/>
      <c r="BF272" s="329"/>
      <c r="BG272" s="329" t="s">
        <v>46</v>
      </c>
      <c r="BH272" s="329"/>
      <c r="BI272" s="329"/>
      <c r="BJ272" s="45">
        <v>2</v>
      </c>
      <c r="BK272" s="45">
        <v>2</v>
      </c>
      <c r="BL272" s="45">
        <v>2</v>
      </c>
      <c r="BM272" s="45">
        <v>2</v>
      </c>
      <c r="BN272" s="45">
        <v>2</v>
      </c>
      <c r="BO272" s="45">
        <v>2</v>
      </c>
      <c r="BP272" s="45">
        <v>2</v>
      </c>
      <c r="BQ272" s="45">
        <v>2</v>
      </c>
      <c r="BR272" s="45">
        <v>2</v>
      </c>
      <c r="BS272" s="45">
        <v>2</v>
      </c>
      <c r="BT272" s="45">
        <v>2</v>
      </c>
      <c r="BU272" s="45">
        <v>2</v>
      </c>
      <c r="BV272" s="45">
        <v>2</v>
      </c>
      <c r="BW272" s="45">
        <v>2</v>
      </c>
      <c r="BX272" s="45">
        <v>2</v>
      </c>
      <c r="BY272" s="45">
        <v>2</v>
      </c>
      <c r="BZ272" s="45">
        <v>2</v>
      </c>
      <c r="CA272" s="45">
        <v>2</v>
      </c>
      <c r="CB272" s="45">
        <v>2</v>
      </c>
      <c r="CC272" s="45">
        <v>2</v>
      </c>
      <c r="CD272" s="45">
        <v>2</v>
      </c>
      <c r="CE272" s="45">
        <v>2</v>
      </c>
      <c r="CF272" s="45">
        <v>2</v>
      </c>
      <c r="CG272" s="45">
        <v>2</v>
      </c>
      <c r="CH272" s="45">
        <v>2</v>
      </c>
      <c r="CI272" s="45">
        <v>2</v>
      </c>
      <c r="CJ272" s="45">
        <v>2</v>
      </c>
      <c r="CK272" s="45">
        <v>2</v>
      </c>
      <c r="CL272" s="45">
        <v>2</v>
      </c>
      <c r="CM272" s="45">
        <v>2</v>
      </c>
      <c r="CN272" s="45">
        <v>2</v>
      </c>
      <c r="CO272" s="45">
        <v>2</v>
      </c>
      <c r="CP272" s="45">
        <v>2</v>
      </c>
      <c r="CQ272" s="45">
        <v>2</v>
      </c>
      <c r="CR272" s="45">
        <v>2</v>
      </c>
      <c r="CS272" s="45">
        <v>2</v>
      </c>
      <c r="CT272" s="45">
        <v>2</v>
      </c>
      <c r="CU272" s="45"/>
      <c r="CV272" s="45"/>
      <c r="CW272" s="45"/>
      <c r="CX272" s="45">
        <v>2</v>
      </c>
      <c r="CY272" s="43">
        <f>COUNTIF($BI272:$CX272,2)</f>
        <v>38</v>
      </c>
      <c r="CZ272" s="42">
        <f>CY272/COUNTA($BI272:$CX272)</f>
        <v>1</v>
      </c>
      <c r="DA272" s="43">
        <f>COUNTIF($BI272:$CX272,1)</f>
        <v>0</v>
      </c>
      <c r="DB272" s="42">
        <f>DA272/COUNTA($BI272:$CX272)</f>
        <v>0</v>
      </c>
      <c r="DC272" s="43">
        <f>COUNTIF($BI272:$CX272,0)</f>
        <v>0</v>
      </c>
      <c r="DD272" s="42">
        <f>DC272/COUNTA($BI272:$CX272)</f>
        <v>0</v>
      </c>
      <c r="DE272" s="43">
        <f>COUNTIF($BI272:$CX272,"KĐG")</f>
        <v>0</v>
      </c>
      <c r="DF272" s="42">
        <f>DE272/COUNTA($BI272:$CX272)</f>
        <v>0</v>
      </c>
      <c r="DG272" s="52">
        <f>(((CY272*2)+(DA272*1)+(DC272*0)))/COUNTA($BI272:$CX272)</f>
        <v>2</v>
      </c>
      <c r="DH272" s="43" t="str">
        <f>IF(DG272&gt;=1.6,"Đạt mục tiêu",IF(DG272&gt;=1,"Cần cố gắng","Chưa đạt"))</f>
        <v>Đạt mục tiêu</v>
      </c>
      <c r="DI272" s="39"/>
    </row>
    <row r="273" spans="1:113" s="38" customFormat="1" ht="24.75" hidden="1" customHeight="1" x14ac:dyDescent="0.25">
      <c r="A273" s="270"/>
      <c r="B273" s="630"/>
      <c r="C273" s="707"/>
      <c r="D273" s="723"/>
      <c r="E273" s="723"/>
      <c r="F273" s="353" t="s">
        <v>243</v>
      </c>
      <c r="G273" s="353" t="s">
        <v>507</v>
      </c>
      <c r="H273" s="94" t="s">
        <v>506</v>
      </c>
      <c r="I273" s="327"/>
      <c r="J273" s="329" t="s">
        <v>28</v>
      </c>
      <c r="K273" s="329" t="s">
        <v>157</v>
      </c>
      <c r="L273" s="310" t="s">
        <v>204</v>
      </c>
      <c r="M273" s="341" t="s">
        <v>37</v>
      </c>
      <c r="N273" s="51" t="s">
        <v>24</v>
      </c>
      <c r="O273" s="50"/>
      <c r="P273" s="326"/>
      <c r="Q273" s="326"/>
      <c r="R273" s="326" t="s">
        <v>24</v>
      </c>
      <c r="S273" s="326"/>
      <c r="T273" s="326"/>
      <c r="U273" s="326"/>
      <c r="V273" s="326"/>
      <c r="W273" s="326"/>
      <c r="X273" s="326"/>
      <c r="Y273" s="341"/>
      <c r="Z273" s="326"/>
      <c r="AA273" s="47">
        <f>COUNTIF(P273:Z273,"x")</f>
        <v>1</v>
      </c>
      <c r="AB273" s="326"/>
      <c r="AC273" s="341"/>
      <c r="AD273" s="329"/>
      <c r="AE273" s="329"/>
      <c r="AF273" s="329"/>
      <c r="AG273" s="329" t="s">
        <v>32</v>
      </c>
      <c r="AH273" s="329"/>
      <c r="AI273" s="329"/>
      <c r="AJ273" s="329"/>
      <c r="AK273" s="329"/>
      <c r="AL273" s="329"/>
      <c r="AM273" s="329"/>
      <c r="AN273" s="329"/>
      <c r="AO273" s="329"/>
      <c r="AP273" s="329"/>
      <c r="AQ273" s="329"/>
      <c r="AR273" s="329"/>
      <c r="AS273" s="329"/>
      <c r="AT273" s="329"/>
      <c r="AU273" s="329"/>
      <c r="AV273" s="329"/>
      <c r="AW273" s="329"/>
      <c r="AX273" s="329"/>
      <c r="AY273" s="39"/>
      <c r="AZ273" s="39"/>
      <c r="BA273" s="39"/>
      <c r="BB273" s="39"/>
      <c r="BC273" s="329"/>
      <c r="BD273" s="329"/>
      <c r="BE273" s="329"/>
      <c r="BF273" s="329"/>
      <c r="BG273" s="329"/>
      <c r="BH273" s="329"/>
      <c r="BI273" s="329"/>
      <c r="BJ273" s="45">
        <v>2</v>
      </c>
      <c r="BK273" s="45">
        <v>1</v>
      </c>
      <c r="BL273" s="45">
        <v>2</v>
      </c>
      <c r="BM273" s="45">
        <v>2</v>
      </c>
      <c r="BN273" s="45">
        <v>1</v>
      </c>
      <c r="BO273" s="45">
        <v>2</v>
      </c>
      <c r="BP273" s="45">
        <v>2</v>
      </c>
      <c r="BQ273" s="45">
        <v>2</v>
      </c>
      <c r="BR273" s="45">
        <v>2</v>
      </c>
      <c r="BS273" s="45">
        <v>2</v>
      </c>
      <c r="BT273" s="45">
        <v>1</v>
      </c>
      <c r="BU273" s="45">
        <v>2</v>
      </c>
      <c r="BV273" s="45">
        <v>2</v>
      </c>
      <c r="BW273" s="45">
        <v>2</v>
      </c>
      <c r="BX273" s="45">
        <v>2</v>
      </c>
      <c r="BY273" s="45">
        <v>2</v>
      </c>
      <c r="BZ273" s="45">
        <v>1</v>
      </c>
      <c r="CA273" s="45">
        <v>2</v>
      </c>
      <c r="CB273" s="45">
        <v>2</v>
      </c>
      <c r="CC273" s="45">
        <v>2</v>
      </c>
      <c r="CD273" s="45">
        <v>2</v>
      </c>
      <c r="CE273" s="45">
        <v>2</v>
      </c>
      <c r="CF273" s="45">
        <v>2</v>
      </c>
      <c r="CG273" s="45">
        <v>2</v>
      </c>
      <c r="CH273" s="45">
        <v>2</v>
      </c>
      <c r="CI273" s="45">
        <v>2</v>
      </c>
      <c r="CJ273" s="45">
        <v>2</v>
      </c>
      <c r="CK273" s="45">
        <v>2</v>
      </c>
      <c r="CL273" s="45">
        <v>2</v>
      </c>
      <c r="CM273" s="45">
        <v>2</v>
      </c>
      <c r="CN273" s="45">
        <v>1</v>
      </c>
      <c r="CO273" s="45">
        <v>2</v>
      </c>
      <c r="CP273" s="45">
        <v>2</v>
      </c>
      <c r="CQ273" s="45">
        <v>2</v>
      </c>
      <c r="CR273" s="45">
        <v>2</v>
      </c>
      <c r="CS273" s="45">
        <v>2</v>
      </c>
      <c r="CT273" s="45">
        <v>2</v>
      </c>
      <c r="CU273" s="45">
        <v>2</v>
      </c>
      <c r="CV273" s="45">
        <v>2</v>
      </c>
      <c r="CW273" s="45">
        <v>2</v>
      </c>
      <c r="CX273" s="45">
        <v>2</v>
      </c>
      <c r="CY273" s="43">
        <f>COUNTIF($BI273:$CX273,2)</f>
        <v>36</v>
      </c>
      <c r="CZ273" s="42">
        <f>CY273/COUNTA($BI273:$CX273)</f>
        <v>0.87804878048780488</v>
      </c>
      <c r="DA273" s="43">
        <f>COUNTIF($BI273:$CX273,1)</f>
        <v>5</v>
      </c>
      <c r="DB273" s="42">
        <f>DA273/COUNTA($BI273:$CX273)</f>
        <v>0.12195121951219512</v>
      </c>
      <c r="DC273" s="43">
        <f>COUNTIF($BI273:$CX273,0)</f>
        <v>0</v>
      </c>
      <c r="DD273" s="42">
        <f>DC273/COUNTA($BI273:$CX273)</f>
        <v>0</v>
      </c>
      <c r="DE273" s="43">
        <f>COUNTIF($BI273:$CX273,"KĐG")</f>
        <v>0</v>
      </c>
      <c r="DF273" s="42">
        <f>DE273/COUNTA($BI273:$CX273)</f>
        <v>0</v>
      </c>
      <c r="DG273" s="52">
        <f>(((CY273*2)+(DA273*1)+(DC273*0)))/COUNTA($BI273:$CX273)</f>
        <v>1.8780487804878048</v>
      </c>
      <c r="DH273" s="43" t="str">
        <f>IF(DG273&gt;=1.6,"Đạt mục tiêu",IF(DG273&gt;=1,"Cần cố gắng","Chưa đạt"))</f>
        <v>Đạt mục tiêu</v>
      </c>
      <c r="DI273" s="39"/>
    </row>
    <row r="274" spans="1:113" s="38" customFormat="1" ht="24.75" hidden="1" customHeight="1" x14ac:dyDescent="0.25">
      <c r="A274" s="270"/>
      <c r="B274" s="630"/>
      <c r="C274" s="707"/>
      <c r="D274" s="723"/>
      <c r="E274" s="723"/>
      <c r="F274" s="352" t="s">
        <v>243</v>
      </c>
      <c r="G274" s="352" t="s">
        <v>505</v>
      </c>
      <c r="H274" s="151"/>
      <c r="I274" s="349"/>
      <c r="J274" s="333" t="s">
        <v>47</v>
      </c>
      <c r="K274" s="333" t="s">
        <v>157</v>
      </c>
      <c r="L274" s="311" t="s">
        <v>204</v>
      </c>
      <c r="M274" s="341" t="s">
        <v>37</v>
      </c>
      <c r="N274" s="51" t="s">
        <v>24</v>
      </c>
      <c r="O274" s="313"/>
      <c r="P274" s="150"/>
      <c r="Q274" s="150"/>
      <c r="R274" s="150"/>
      <c r="S274" s="150"/>
      <c r="T274" s="322" t="s">
        <v>24</v>
      </c>
      <c r="U274" s="150"/>
      <c r="V274" s="150"/>
      <c r="W274" s="150"/>
      <c r="X274" s="150"/>
      <c r="Y274" s="331"/>
      <c r="Z274" s="150"/>
      <c r="AA274" s="339">
        <f>COUNTIF(P274:Z274,"x")</f>
        <v>1</v>
      </c>
      <c r="AB274" s="150"/>
      <c r="AC274" s="331"/>
      <c r="AD274" s="333"/>
      <c r="AE274" s="333"/>
      <c r="AF274" s="333"/>
      <c r="AG274" s="333"/>
      <c r="AH274" s="333"/>
      <c r="AI274" s="333"/>
      <c r="AJ274" s="333"/>
      <c r="AK274" s="333"/>
      <c r="AL274" s="333"/>
      <c r="AM274" s="333"/>
      <c r="AN274" s="333"/>
      <c r="AO274" s="333"/>
      <c r="AP274" s="333"/>
      <c r="AQ274" s="333"/>
      <c r="AR274" s="333"/>
      <c r="AS274" s="333"/>
      <c r="AT274" s="333"/>
      <c r="AU274" s="333"/>
      <c r="AV274" s="333"/>
      <c r="AW274" s="333"/>
      <c r="AX274" s="333"/>
      <c r="AY274" s="121"/>
      <c r="AZ274" s="121"/>
      <c r="BA274" s="121"/>
      <c r="BB274" s="121"/>
      <c r="BC274" s="333"/>
      <c r="BD274" s="333"/>
      <c r="BE274" s="333"/>
      <c r="BF274" s="333"/>
      <c r="BG274" s="333"/>
      <c r="BH274" s="333"/>
      <c r="BI274" s="333"/>
      <c r="BJ274" s="124">
        <v>2</v>
      </c>
      <c r="BK274" s="124">
        <v>2</v>
      </c>
      <c r="BL274" s="124">
        <v>2</v>
      </c>
      <c r="BM274" s="124">
        <v>2</v>
      </c>
      <c r="BN274" s="124">
        <v>2</v>
      </c>
      <c r="BO274" s="124">
        <v>2</v>
      </c>
      <c r="BP274" s="124">
        <v>2</v>
      </c>
      <c r="BQ274" s="124">
        <v>2</v>
      </c>
      <c r="BR274" s="124">
        <v>2</v>
      </c>
      <c r="BS274" s="124">
        <v>2</v>
      </c>
      <c r="BT274" s="124">
        <v>2</v>
      </c>
      <c r="BU274" s="124">
        <v>2</v>
      </c>
      <c r="BV274" s="124">
        <v>2</v>
      </c>
      <c r="BW274" s="124">
        <v>2</v>
      </c>
      <c r="BX274" s="124">
        <v>2</v>
      </c>
      <c r="BY274" s="124">
        <v>2</v>
      </c>
      <c r="BZ274" s="124">
        <v>2</v>
      </c>
      <c r="CA274" s="124">
        <v>2</v>
      </c>
      <c r="CB274" s="124">
        <v>2</v>
      </c>
      <c r="CC274" s="124">
        <v>2</v>
      </c>
      <c r="CD274" s="124">
        <v>2</v>
      </c>
      <c r="CE274" s="124">
        <v>2</v>
      </c>
      <c r="CF274" s="124">
        <v>2</v>
      </c>
      <c r="CG274" s="124">
        <v>2</v>
      </c>
      <c r="CH274" s="124">
        <v>2</v>
      </c>
      <c r="CI274" s="124">
        <v>2</v>
      </c>
      <c r="CJ274" s="124">
        <v>2</v>
      </c>
      <c r="CK274" s="124">
        <v>2</v>
      </c>
      <c r="CL274" s="124">
        <v>2</v>
      </c>
      <c r="CM274" s="124">
        <v>2</v>
      </c>
      <c r="CN274" s="124">
        <v>2</v>
      </c>
      <c r="CO274" s="124">
        <v>2</v>
      </c>
      <c r="CP274" s="124">
        <v>2</v>
      </c>
      <c r="CQ274" s="124">
        <v>2</v>
      </c>
      <c r="CR274" s="124">
        <v>2</v>
      </c>
      <c r="CS274" s="124">
        <v>2</v>
      </c>
      <c r="CT274" s="124">
        <v>2</v>
      </c>
      <c r="CU274" s="124"/>
      <c r="CV274" s="124"/>
      <c r="CW274" s="124"/>
      <c r="CX274" s="124">
        <v>2</v>
      </c>
      <c r="CY274" s="122">
        <f>COUNTIF($BI274:$CX274,2)</f>
        <v>38</v>
      </c>
      <c r="CZ274" s="53">
        <f>CY274/COUNTA($BI274:$CX274)</f>
        <v>1</v>
      </c>
      <c r="DA274" s="122">
        <f>COUNTIF($BI274:$CX274,1)</f>
        <v>0</v>
      </c>
      <c r="DB274" s="53">
        <f>DA274/COUNTA($BI274:$CX274)</f>
        <v>0</v>
      </c>
      <c r="DC274" s="122">
        <f>COUNTIF($BI274:$CX274,0)</f>
        <v>0</v>
      </c>
      <c r="DD274" s="53">
        <f>DC274/COUNTA($BI274:$CX274)</f>
        <v>0</v>
      </c>
      <c r="DE274" s="122">
        <f>COUNTIF($BI274:$CX274,"KĐG")</f>
        <v>0</v>
      </c>
      <c r="DF274" s="53">
        <f>DE274/COUNTA($BI274:$CX274)</f>
        <v>0</v>
      </c>
      <c r="DG274" s="123">
        <f>(((CY274*2)+(DA274*1)+(DC274*0)))/COUNTA($BI274:$CX274)</f>
        <v>2</v>
      </c>
      <c r="DH274" s="122" t="str">
        <f>IF(DG274&gt;=1.6,"Đạt mục tiêu",IF(DG274&gt;=1,"Cần cố gắng","Chưa đạt"))</f>
        <v>Đạt mục tiêu</v>
      </c>
      <c r="DI274" s="121"/>
    </row>
    <row r="275" spans="1:113" s="146" customFormat="1" ht="24.75" hidden="1" customHeight="1" x14ac:dyDescent="0.25">
      <c r="A275" s="270"/>
      <c r="B275" s="671"/>
      <c r="C275" s="709"/>
      <c r="D275" s="724"/>
      <c r="E275" s="724"/>
      <c r="F275" s="352" t="s">
        <v>243</v>
      </c>
      <c r="G275" s="352" t="s">
        <v>504</v>
      </c>
      <c r="H275" s="149" t="s">
        <v>503</v>
      </c>
      <c r="I275" s="327">
        <v>1</v>
      </c>
      <c r="J275" s="329" t="s">
        <v>115</v>
      </c>
      <c r="K275" s="329" t="s">
        <v>27</v>
      </c>
      <c r="L275" s="310" t="s">
        <v>204</v>
      </c>
      <c r="M275" s="147" t="s">
        <v>37</v>
      </c>
      <c r="N275" s="51" t="s">
        <v>24</v>
      </c>
      <c r="O275" s="50"/>
      <c r="P275" s="51" t="s">
        <v>24</v>
      </c>
      <c r="Q275" s="326"/>
      <c r="R275" s="326"/>
      <c r="S275" s="326"/>
      <c r="T275" s="326"/>
      <c r="U275" s="326"/>
      <c r="V275" s="326"/>
      <c r="W275" s="326"/>
      <c r="X275" s="326"/>
      <c r="Y275" s="326"/>
      <c r="Z275" s="341"/>
      <c r="AA275" s="47">
        <f>COUNTIF(P275:Z275,"x")</f>
        <v>1</v>
      </c>
      <c r="AB275" s="329" t="s">
        <v>46</v>
      </c>
      <c r="AC275" s="341"/>
      <c r="AD275" s="329"/>
      <c r="AE275" s="39"/>
      <c r="AF275" s="39"/>
      <c r="AG275" s="39"/>
      <c r="AH275" s="39"/>
      <c r="AI275" s="39"/>
      <c r="AJ275" s="39"/>
      <c r="AK275" s="39"/>
      <c r="AL275" s="39"/>
      <c r="AM275" s="39"/>
      <c r="AN275" s="39"/>
      <c r="AO275" s="39"/>
      <c r="AP275" s="39"/>
      <c r="AQ275" s="39"/>
      <c r="AR275" s="39"/>
      <c r="AS275" s="39"/>
      <c r="AT275" s="39"/>
      <c r="AU275" s="39"/>
      <c r="AV275" s="39"/>
      <c r="AW275" s="39"/>
      <c r="AX275" s="39"/>
      <c r="AY275" s="39"/>
      <c r="AZ275" s="39"/>
      <c r="BA275" s="39"/>
      <c r="BB275" s="39"/>
      <c r="BC275" s="39"/>
      <c r="BD275" s="39"/>
      <c r="BE275" s="39"/>
      <c r="BF275" s="39"/>
      <c r="BG275" s="39"/>
      <c r="BH275" s="39"/>
      <c r="BI275" s="39"/>
      <c r="BJ275" s="45">
        <v>2</v>
      </c>
      <c r="BK275" s="45">
        <v>1</v>
      </c>
      <c r="BL275" s="45">
        <v>2</v>
      </c>
      <c r="BM275" s="45">
        <v>2</v>
      </c>
      <c r="BN275" s="45">
        <v>2</v>
      </c>
      <c r="BO275" s="45">
        <v>2</v>
      </c>
      <c r="BP275" s="45">
        <v>2</v>
      </c>
      <c r="BQ275" s="45">
        <v>2</v>
      </c>
      <c r="BR275" s="45">
        <v>2</v>
      </c>
      <c r="BS275" s="45">
        <v>2</v>
      </c>
      <c r="BT275" s="45">
        <v>1</v>
      </c>
      <c r="BU275" s="45">
        <v>2</v>
      </c>
      <c r="BV275" s="45">
        <v>2</v>
      </c>
      <c r="BW275" s="45">
        <v>2</v>
      </c>
      <c r="BX275" s="45">
        <v>2</v>
      </c>
      <c r="BY275" s="45">
        <v>2</v>
      </c>
      <c r="BZ275" s="45">
        <v>1</v>
      </c>
      <c r="CA275" s="45">
        <v>2</v>
      </c>
      <c r="CB275" s="45">
        <v>2</v>
      </c>
      <c r="CC275" s="45">
        <v>2</v>
      </c>
      <c r="CD275" s="45">
        <v>2</v>
      </c>
      <c r="CE275" s="45">
        <v>2</v>
      </c>
      <c r="CF275" s="45">
        <v>2</v>
      </c>
      <c r="CG275" s="45">
        <v>2</v>
      </c>
      <c r="CH275" s="45">
        <v>2</v>
      </c>
      <c r="CI275" s="45">
        <v>2</v>
      </c>
      <c r="CJ275" s="45">
        <v>2</v>
      </c>
      <c r="CK275" s="45">
        <v>2</v>
      </c>
      <c r="CL275" s="45">
        <v>2</v>
      </c>
      <c r="CM275" s="45">
        <v>2</v>
      </c>
      <c r="CN275" s="45">
        <v>1</v>
      </c>
      <c r="CO275" s="45">
        <v>2</v>
      </c>
      <c r="CP275" s="45">
        <v>2</v>
      </c>
      <c r="CQ275" s="45">
        <v>2</v>
      </c>
      <c r="CR275" s="45">
        <v>2</v>
      </c>
      <c r="CS275" s="45">
        <v>2</v>
      </c>
      <c r="CT275" s="45">
        <v>2</v>
      </c>
      <c r="CU275" s="45">
        <v>2</v>
      </c>
      <c r="CV275" s="45">
        <v>2</v>
      </c>
      <c r="CW275" s="45">
        <v>2</v>
      </c>
      <c r="CX275" s="45">
        <v>2</v>
      </c>
      <c r="CY275" s="43">
        <f>COUNTIF($BI275:$CX275,2)</f>
        <v>37</v>
      </c>
      <c r="CZ275" s="42">
        <f>CY275/COUNTA($BI275:$CX275)</f>
        <v>0.90243902439024393</v>
      </c>
      <c r="DA275" s="43">
        <f>COUNTIF($BI275:$CX275,1)</f>
        <v>4</v>
      </c>
      <c r="DB275" s="42">
        <f>DA275/COUNTA($BI275:$CX275)</f>
        <v>9.7560975609756101E-2</v>
      </c>
      <c r="DC275" s="43">
        <f>COUNTIF($BI275:$CX275,0)</f>
        <v>0</v>
      </c>
      <c r="DD275" s="42">
        <f>DC275/COUNTA($BI275:$CX275)</f>
        <v>0</v>
      </c>
      <c r="DE275" s="43">
        <f>COUNTIF($BI275:$CX275,"KĐG")</f>
        <v>0</v>
      </c>
      <c r="DF275" s="42">
        <f>DE275/COUNTA($BI275:$CX275)</f>
        <v>0</v>
      </c>
      <c r="DG275" s="52">
        <f>(((CY275*2)+(DA275*1)+(DC275*0)))/COUNTA($BI275:$CX275)</f>
        <v>1.9024390243902438</v>
      </c>
      <c r="DH275" s="43" t="str">
        <f>IF(DG275&gt;=1.6,"Đạt mục tiêu",IF(DG275&gt;=1,"Cần cố gắng","Chưa đạt"))</f>
        <v>Đạt mục tiêu</v>
      </c>
      <c r="DI275" s="39"/>
    </row>
    <row r="276" spans="1:113" s="146" customFormat="1" ht="24.75" hidden="1" customHeight="1" x14ac:dyDescent="0.25">
      <c r="A276" s="270"/>
      <c r="B276" s="671"/>
      <c r="C276" s="709"/>
      <c r="D276" s="724"/>
      <c r="E276" s="724"/>
      <c r="F276" s="709" t="s">
        <v>243</v>
      </c>
      <c r="G276" s="709" t="s">
        <v>502</v>
      </c>
      <c r="H276" s="148" t="s">
        <v>501</v>
      </c>
      <c r="I276" s="327"/>
      <c r="J276" s="329" t="s">
        <v>57</v>
      </c>
      <c r="K276" s="329"/>
      <c r="L276" s="310"/>
      <c r="M276" s="147"/>
      <c r="N276" s="51"/>
      <c r="O276" s="50"/>
      <c r="P276" s="51"/>
      <c r="Q276" s="326"/>
      <c r="R276" s="326"/>
      <c r="S276" s="326"/>
      <c r="T276" s="326"/>
      <c r="U276" s="326"/>
      <c r="V276" s="326"/>
      <c r="W276" s="326" t="s">
        <v>24</v>
      </c>
      <c r="X276" s="326"/>
      <c r="Y276" s="326"/>
      <c r="Z276" s="341"/>
      <c r="AA276" s="47"/>
      <c r="AB276" s="329"/>
      <c r="AC276" s="341"/>
      <c r="AD276" s="329"/>
      <c r="AE276" s="39"/>
      <c r="AF276" s="39"/>
      <c r="AG276" s="39"/>
      <c r="AH276" s="39"/>
      <c r="AI276" s="39"/>
      <c r="AJ276" s="39"/>
      <c r="AK276" s="39"/>
      <c r="AL276" s="39"/>
      <c r="AM276" s="39"/>
      <c r="AN276" s="39"/>
      <c r="AO276" s="39"/>
      <c r="AP276" s="39"/>
      <c r="AQ276" s="39"/>
      <c r="AR276" s="39"/>
      <c r="AS276" s="39"/>
      <c r="AT276" s="39"/>
      <c r="AU276" s="39"/>
      <c r="AV276" s="39"/>
      <c r="AW276" s="39"/>
      <c r="AX276" s="39"/>
      <c r="AY276" s="39"/>
      <c r="AZ276" s="39"/>
      <c r="BA276" s="39"/>
      <c r="BB276" s="39"/>
      <c r="BC276" s="39"/>
      <c r="BD276" s="39"/>
      <c r="BE276" s="39"/>
      <c r="BF276" s="39"/>
      <c r="BG276" s="39"/>
      <c r="BH276" s="39"/>
      <c r="BI276" s="39"/>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3"/>
      <c r="CZ276" s="42"/>
      <c r="DA276" s="43"/>
      <c r="DB276" s="42"/>
      <c r="DC276" s="43"/>
      <c r="DD276" s="42"/>
      <c r="DE276" s="43"/>
      <c r="DF276" s="42"/>
      <c r="DG276" s="52"/>
      <c r="DH276" s="43"/>
      <c r="DI276" s="39"/>
    </row>
    <row r="277" spans="1:113" s="146" customFormat="1" ht="24.75" hidden="1" customHeight="1" x14ac:dyDescent="0.25">
      <c r="A277" s="270"/>
      <c r="B277" s="671"/>
      <c r="C277" s="685"/>
      <c r="D277" s="725"/>
      <c r="E277" s="725"/>
      <c r="F277" s="708"/>
      <c r="G277" s="708"/>
      <c r="H277" s="94" t="s">
        <v>500</v>
      </c>
      <c r="I277" s="327"/>
      <c r="J277" s="329" t="s">
        <v>57</v>
      </c>
      <c r="K277" s="329" t="s">
        <v>157</v>
      </c>
      <c r="L277" s="310" t="s">
        <v>204</v>
      </c>
      <c r="M277" s="147" t="s">
        <v>37</v>
      </c>
      <c r="N277" s="51" t="s">
        <v>24</v>
      </c>
      <c r="O277" s="50"/>
      <c r="P277" s="326"/>
      <c r="Q277" s="326"/>
      <c r="R277" s="326"/>
      <c r="S277" s="326"/>
      <c r="T277" s="326"/>
      <c r="U277" s="326"/>
      <c r="V277" s="341"/>
      <c r="W277" s="341" t="s">
        <v>24</v>
      </c>
      <c r="X277" s="326"/>
      <c r="Y277" s="326"/>
      <c r="Z277" s="326"/>
      <c r="AA277" s="47">
        <f>COUNTIF(P277:Z277,"x")</f>
        <v>1</v>
      </c>
      <c r="AB277" s="329"/>
      <c r="AC277" s="341"/>
      <c r="AD277" s="329"/>
      <c r="AE277" s="329"/>
      <c r="AF277" s="329"/>
      <c r="AG277" s="329"/>
      <c r="AH277" s="329"/>
      <c r="AI277" s="329"/>
      <c r="AJ277" s="329"/>
      <c r="AK277" s="329"/>
      <c r="AL277" s="329"/>
      <c r="AM277" s="329"/>
      <c r="AN277" s="329"/>
      <c r="AO277" s="329"/>
      <c r="AP277" s="329"/>
      <c r="AQ277" s="329"/>
      <c r="AR277" s="329"/>
      <c r="AS277" s="329"/>
      <c r="AT277" s="329"/>
      <c r="AU277" s="329"/>
      <c r="AV277" s="329"/>
      <c r="AW277" s="329"/>
      <c r="AX277" s="329"/>
      <c r="AY277" s="39"/>
      <c r="AZ277" s="39"/>
      <c r="BA277" s="39"/>
      <c r="BB277" s="39"/>
      <c r="BC277" s="329"/>
      <c r="BD277" s="329"/>
      <c r="BE277" s="329"/>
      <c r="BF277" s="329"/>
      <c r="BG277" s="329"/>
      <c r="BH277" s="329"/>
      <c r="BI277" s="329"/>
      <c r="BJ277" s="45">
        <v>2</v>
      </c>
      <c r="BK277" s="45">
        <v>2</v>
      </c>
      <c r="BL277" s="45">
        <v>2</v>
      </c>
      <c r="BM277" s="45">
        <v>2</v>
      </c>
      <c r="BN277" s="45">
        <v>2</v>
      </c>
      <c r="BO277" s="45">
        <v>2</v>
      </c>
      <c r="BP277" s="45">
        <v>2</v>
      </c>
      <c r="BQ277" s="45">
        <v>2</v>
      </c>
      <c r="BR277" s="45">
        <v>2</v>
      </c>
      <c r="BS277" s="45">
        <v>2</v>
      </c>
      <c r="BT277" s="45">
        <v>2</v>
      </c>
      <c r="BU277" s="45">
        <v>2</v>
      </c>
      <c r="BV277" s="45">
        <v>2</v>
      </c>
      <c r="BW277" s="45">
        <v>2</v>
      </c>
      <c r="BX277" s="45">
        <v>2</v>
      </c>
      <c r="BY277" s="45">
        <v>2</v>
      </c>
      <c r="BZ277" s="45">
        <v>2</v>
      </c>
      <c r="CA277" s="45">
        <v>2</v>
      </c>
      <c r="CB277" s="45">
        <v>2</v>
      </c>
      <c r="CC277" s="45">
        <v>2</v>
      </c>
      <c r="CD277" s="45">
        <v>2</v>
      </c>
      <c r="CE277" s="45">
        <v>2</v>
      </c>
      <c r="CF277" s="45">
        <v>2</v>
      </c>
      <c r="CG277" s="45">
        <v>2</v>
      </c>
      <c r="CH277" s="45">
        <v>2</v>
      </c>
      <c r="CI277" s="45">
        <v>2</v>
      </c>
      <c r="CJ277" s="45">
        <v>2</v>
      </c>
      <c r="CK277" s="45">
        <v>2</v>
      </c>
      <c r="CL277" s="45">
        <v>2</v>
      </c>
      <c r="CM277" s="45">
        <v>2</v>
      </c>
      <c r="CN277" s="45">
        <v>2</v>
      </c>
      <c r="CO277" s="45">
        <v>2</v>
      </c>
      <c r="CP277" s="45">
        <v>2</v>
      </c>
      <c r="CQ277" s="45">
        <v>2</v>
      </c>
      <c r="CR277" s="45">
        <v>2</v>
      </c>
      <c r="CS277" s="45">
        <v>2</v>
      </c>
      <c r="CT277" s="45">
        <v>2</v>
      </c>
      <c r="CU277" s="45"/>
      <c r="CV277" s="45"/>
      <c r="CW277" s="45"/>
      <c r="CX277" s="45">
        <v>2</v>
      </c>
      <c r="CY277" s="43">
        <f>COUNTIF($BI277:$CX277,2)</f>
        <v>38</v>
      </c>
      <c r="CZ277" s="42">
        <f>CY277/COUNTA($BI277:$CX277)</f>
        <v>1</v>
      </c>
      <c r="DA277" s="43">
        <f>COUNTIF($BI277:$CX277,1)</f>
        <v>0</v>
      </c>
      <c r="DB277" s="42">
        <f>DA277/COUNTA($BI277:$CX277)</f>
        <v>0</v>
      </c>
      <c r="DC277" s="43">
        <f>COUNTIF($BI277:$CX277,0)</f>
        <v>0</v>
      </c>
      <c r="DD277" s="42">
        <f>DC277/COUNTA($BI277:$CX277)</f>
        <v>0</v>
      </c>
      <c r="DE277" s="43">
        <f>COUNTIF($BI277:$CX277,"KĐG")</f>
        <v>0</v>
      </c>
      <c r="DF277" s="42">
        <f>DE277/COUNTA($BI277:$CX277)</f>
        <v>0</v>
      </c>
      <c r="DG277" s="52">
        <f>(((CY277*2)+(DA277*1)+(DC277*0)))/COUNTA($BI277:$CX277)</f>
        <v>2</v>
      </c>
      <c r="DH277" s="43" t="str">
        <f>IF(DG277&gt;=1.6,"Đạt mục tiêu",IF(DG277&gt;=1,"Cần cố gắng","Chưa đạt"))</f>
        <v>Đạt mục tiêu</v>
      </c>
      <c r="DI277" s="39"/>
    </row>
    <row r="278" spans="1:113" s="38" customFormat="1" ht="24.75" hidden="1" customHeight="1" x14ac:dyDescent="0.25">
      <c r="A278" s="270"/>
      <c r="B278" s="631"/>
      <c r="C278" s="708"/>
      <c r="D278" s="726"/>
      <c r="E278" s="726"/>
      <c r="F278" s="145" t="s">
        <v>243</v>
      </c>
      <c r="G278" s="354" t="s">
        <v>499</v>
      </c>
      <c r="H278" s="144" t="s">
        <v>498</v>
      </c>
      <c r="I278" s="350"/>
      <c r="J278" s="337" t="s">
        <v>43</v>
      </c>
      <c r="K278" s="337" t="s">
        <v>157</v>
      </c>
      <c r="L278" s="309" t="s">
        <v>204</v>
      </c>
      <c r="M278" s="341" t="s">
        <v>37</v>
      </c>
      <c r="N278" s="51" t="s">
        <v>24</v>
      </c>
      <c r="O278" s="315"/>
      <c r="P278" s="80"/>
      <c r="Q278" s="332"/>
      <c r="R278" s="332"/>
      <c r="S278" s="332" t="s">
        <v>24</v>
      </c>
      <c r="T278" s="332"/>
      <c r="U278" s="332"/>
      <c r="V278" s="332"/>
      <c r="W278" s="332"/>
      <c r="X278" s="80"/>
      <c r="Y278" s="80"/>
      <c r="Z278" s="80"/>
      <c r="AA278" s="340">
        <f>COUNTIF(P278:Z278,"x")</f>
        <v>1</v>
      </c>
      <c r="AB278" s="337"/>
      <c r="AC278" s="332"/>
      <c r="AD278" s="337"/>
      <c r="AE278" s="337"/>
      <c r="AF278" s="337"/>
      <c r="AG278" s="337"/>
      <c r="AH278" s="337"/>
      <c r="AI278" s="337"/>
      <c r="AJ278" s="337"/>
      <c r="AK278" s="337" t="s">
        <v>23</v>
      </c>
      <c r="AL278" s="337"/>
      <c r="AM278" s="337"/>
      <c r="AN278" s="337"/>
      <c r="AO278" s="337" t="s">
        <v>32</v>
      </c>
      <c r="AP278" s="337"/>
      <c r="AQ278" s="337"/>
      <c r="AR278" s="337"/>
      <c r="AS278" s="337"/>
      <c r="AT278" s="337" t="s">
        <v>253</v>
      </c>
      <c r="AU278" s="337"/>
      <c r="AV278" s="337"/>
      <c r="AW278" s="337"/>
      <c r="AX278" s="337"/>
      <c r="AY278" s="142"/>
      <c r="AZ278" s="142"/>
      <c r="BA278" s="142"/>
      <c r="BB278" s="142"/>
      <c r="BC278" s="337"/>
      <c r="BD278" s="337"/>
      <c r="BE278" s="337"/>
      <c r="BF278" s="337"/>
      <c r="BG278" s="337"/>
      <c r="BH278" s="337"/>
      <c r="BI278" s="337"/>
      <c r="BJ278" s="143">
        <v>2</v>
      </c>
      <c r="BK278" s="45">
        <v>1</v>
      </c>
      <c r="BL278" s="143">
        <v>2</v>
      </c>
      <c r="BM278" s="143">
        <v>2</v>
      </c>
      <c r="BN278" s="143">
        <v>2</v>
      </c>
      <c r="BO278" s="143">
        <v>2</v>
      </c>
      <c r="BP278" s="143">
        <v>2</v>
      </c>
      <c r="BQ278" s="143">
        <v>1</v>
      </c>
      <c r="BR278" s="143">
        <v>2</v>
      </c>
      <c r="BS278" s="143">
        <v>2</v>
      </c>
      <c r="BT278" s="45">
        <v>1</v>
      </c>
      <c r="BU278" s="143">
        <v>2</v>
      </c>
      <c r="BV278" s="143">
        <v>2</v>
      </c>
      <c r="BW278" s="143">
        <v>2</v>
      </c>
      <c r="BX278" s="143">
        <v>2</v>
      </c>
      <c r="BY278" s="143">
        <v>2</v>
      </c>
      <c r="BZ278" s="45">
        <v>1</v>
      </c>
      <c r="CA278" s="143">
        <v>2</v>
      </c>
      <c r="CB278" s="143">
        <v>2</v>
      </c>
      <c r="CC278" s="143">
        <v>2</v>
      </c>
      <c r="CD278" s="143">
        <v>2</v>
      </c>
      <c r="CE278" s="143">
        <v>1</v>
      </c>
      <c r="CF278" s="143">
        <v>2</v>
      </c>
      <c r="CG278" s="143">
        <v>2</v>
      </c>
      <c r="CH278" s="143">
        <v>2</v>
      </c>
      <c r="CI278" s="143">
        <v>2</v>
      </c>
      <c r="CJ278" s="143">
        <v>1</v>
      </c>
      <c r="CK278" s="143">
        <v>2</v>
      </c>
      <c r="CL278" s="143">
        <v>2</v>
      </c>
      <c r="CM278" s="143">
        <v>2</v>
      </c>
      <c r="CN278" s="45">
        <v>1</v>
      </c>
      <c r="CO278" s="143">
        <v>2</v>
      </c>
      <c r="CP278" s="143">
        <v>2</v>
      </c>
      <c r="CQ278" s="143">
        <v>2</v>
      </c>
      <c r="CR278" s="143">
        <v>2</v>
      </c>
      <c r="CS278" s="143">
        <v>2</v>
      </c>
      <c r="CT278" s="143">
        <v>2</v>
      </c>
      <c r="CU278" s="45">
        <v>2</v>
      </c>
      <c r="CV278" s="45">
        <v>2</v>
      </c>
      <c r="CW278" s="45">
        <v>2</v>
      </c>
      <c r="CX278" s="143">
        <v>2</v>
      </c>
      <c r="CY278" s="138">
        <f>COUNTIF($BI278:$CX278,2)</f>
        <v>34</v>
      </c>
      <c r="CZ278" s="53">
        <f>CY278/COUNTA($BI278:$CX278)</f>
        <v>0.82926829268292679</v>
      </c>
      <c r="DA278" s="138">
        <f>COUNTIF($BI278:$CX278,1)</f>
        <v>7</v>
      </c>
      <c r="DB278" s="136">
        <f>DA278/COUNTA($BI278:$CX278)</f>
        <v>0.17073170731707318</v>
      </c>
      <c r="DC278" s="138">
        <f>COUNTIF($BI278:$CX278,0)</f>
        <v>0</v>
      </c>
      <c r="DD278" s="136">
        <f>DC278/COUNTA($BI278:$CX278)</f>
        <v>0</v>
      </c>
      <c r="DE278" s="137">
        <f>COUNTIF($BI278:$CX278,"KĐG")</f>
        <v>0</v>
      </c>
      <c r="DF278" s="136">
        <f>DE278/COUNTA($BI278:$CX278)</f>
        <v>0</v>
      </c>
      <c r="DG278" s="135">
        <f>(((CY278*2)+(DA278*1)+(DC278*0)))/COUNTA($BI278:$CX278)</f>
        <v>1.8292682926829269</v>
      </c>
      <c r="DH278" s="43" t="str">
        <f>IF(DG278&gt;=1.6,"Đạt mục tiêu",IF(DG278&gt;=1,"Cần cố gắng","Chưa đạt"))</f>
        <v>Đạt mục tiêu</v>
      </c>
      <c r="DI278" s="142"/>
    </row>
    <row r="279" spans="1:113" s="38" customFormat="1" ht="68.25" customHeight="1" x14ac:dyDescent="0.25">
      <c r="A279" s="264">
        <v>32</v>
      </c>
      <c r="B279" s="268"/>
      <c r="C279" s="364" t="s">
        <v>497</v>
      </c>
      <c r="D279" s="101" t="s">
        <v>243</v>
      </c>
      <c r="E279" s="364" t="s">
        <v>496</v>
      </c>
      <c r="F279" s="445" t="s">
        <v>34</v>
      </c>
      <c r="G279" s="310" t="s">
        <v>495</v>
      </c>
      <c r="H279" s="298" t="s">
        <v>494</v>
      </c>
      <c r="I279" s="578" t="s">
        <v>1123</v>
      </c>
      <c r="J279" s="259" t="s">
        <v>33</v>
      </c>
      <c r="K279" s="580" t="s">
        <v>27</v>
      </c>
      <c r="L279" s="405" t="s">
        <v>204</v>
      </c>
      <c r="M279" s="341" t="s">
        <v>37</v>
      </c>
      <c r="N279" s="51" t="s">
        <v>24</v>
      </c>
      <c r="O279" s="50"/>
      <c r="P279" s="341"/>
      <c r="Q279" s="341"/>
      <c r="R279" s="341"/>
      <c r="S279" s="341"/>
      <c r="T279" s="341"/>
      <c r="U279" s="341"/>
      <c r="V279" s="341"/>
      <c r="W279" s="341"/>
      <c r="X279" s="341"/>
      <c r="Y279" s="341" t="s">
        <v>24</v>
      </c>
      <c r="Z279" s="341"/>
      <c r="AA279" s="47">
        <f>COUNTIF(P279:Z279,"x")</f>
        <v>1</v>
      </c>
      <c r="AB279" s="329"/>
      <c r="AC279" s="341"/>
      <c r="AD279" s="329"/>
      <c r="AE279" s="329"/>
      <c r="AF279" s="329"/>
      <c r="AG279" s="329"/>
      <c r="AH279" s="329"/>
      <c r="AI279" s="329"/>
      <c r="AJ279" s="329"/>
      <c r="AK279" s="329"/>
      <c r="AL279" s="329"/>
      <c r="AM279" s="329"/>
      <c r="AN279" s="329"/>
      <c r="AO279" s="329"/>
      <c r="AP279" s="329"/>
      <c r="AQ279" s="329"/>
      <c r="AR279" s="329"/>
      <c r="AS279" s="329"/>
      <c r="AT279" s="329"/>
      <c r="AU279" s="329"/>
      <c r="AV279" s="329"/>
      <c r="AW279" s="329"/>
      <c r="AX279" s="329"/>
      <c r="AY279" s="580"/>
      <c r="AZ279" s="47" t="s">
        <v>46</v>
      </c>
      <c r="BA279" s="47"/>
      <c r="BB279" s="47"/>
      <c r="BC279" s="329"/>
      <c r="BD279" s="329"/>
      <c r="BE279" s="329"/>
      <c r="BF279" s="329" t="s">
        <v>46</v>
      </c>
      <c r="BG279" s="329"/>
      <c r="BH279" s="329"/>
      <c r="BI279" s="329"/>
      <c r="BJ279" s="45">
        <v>2</v>
      </c>
      <c r="BK279" s="45">
        <v>2</v>
      </c>
      <c r="BL279" s="45">
        <v>2</v>
      </c>
      <c r="BM279" s="45">
        <v>2</v>
      </c>
      <c r="BN279" s="45">
        <v>2</v>
      </c>
      <c r="BO279" s="45">
        <v>2</v>
      </c>
      <c r="BP279" s="45">
        <v>2</v>
      </c>
      <c r="BQ279" s="45">
        <v>2</v>
      </c>
      <c r="BR279" s="45">
        <v>2</v>
      </c>
      <c r="BS279" s="45">
        <v>2</v>
      </c>
      <c r="BT279" s="45">
        <v>2</v>
      </c>
      <c r="BU279" s="45">
        <v>2</v>
      </c>
      <c r="BV279" s="45">
        <v>2</v>
      </c>
      <c r="BW279" s="45">
        <v>2</v>
      </c>
      <c r="BX279" s="45">
        <v>2</v>
      </c>
      <c r="BY279" s="45">
        <v>2</v>
      </c>
      <c r="BZ279" s="45">
        <v>2</v>
      </c>
      <c r="CA279" s="45">
        <v>2</v>
      </c>
      <c r="CB279" s="45">
        <v>2</v>
      </c>
      <c r="CC279" s="45">
        <v>2</v>
      </c>
      <c r="CD279" s="45">
        <v>2</v>
      </c>
      <c r="CE279" s="45">
        <v>2</v>
      </c>
      <c r="CF279" s="45">
        <v>2</v>
      </c>
      <c r="CG279" s="45">
        <v>2</v>
      </c>
      <c r="CH279" s="45">
        <v>2</v>
      </c>
      <c r="CI279" s="45">
        <v>2</v>
      </c>
      <c r="CJ279" s="45">
        <v>2</v>
      </c>
      <c r="CK279" s="45">
        <v>2</v>
      </c>
      <c r="CL279" s="45">
        <v>2</v>
      </c>
      <c r="CM279" s="45">
        <v>2</v>
      </c>
      <c r="CN279" s="45">
        <v>2</v>
      </c>
      <c r="CO279" s="45">
        <v>2</v>
      </c>
      <c r="CP279" s="45">
        <v>2</v>
      </c>
      <c r="CQ279" s="45">
        <v>2</v>
      </c>
      <c r="CR279" s="45">
        <v>2</v>
      </c>
      <c r="CS279" s="45">
        <v>2</v>
      </c>
      <c r="CT279" s="45">
        <v>2</v>
      </c>
      <c r="CU279" s="45"/>
      <c r="CV279" s="45"/>
      <c r="CW279" s="45"/>
      <c r="CX279" s="45">
        <v>2</v>
      </c>
      <c r="CY279" s="43">
        <f>COUNTIF($BI279:$CX279,2)</f>
        <v>38</v>
      </c>
      <c r="CZ279" s="42">
        <f>CY279/COUNTA($BI279:$CX279)</f>
        <v>1</v>
      </c>
      <c r="DA279" s="43">
        <f>COUNTIF($BI279:$CX279,1)</f>
        <v>0</v>
      </c>
      <c r="DB279" s="42">
        <f>DA279/COUNTA($BI279:$CX279)</f>
        <v>0</v>
      </c>
      <c r="DC279" s="43">
        <f>COUNTIF($BI279:$CX279,0)</f>
        <v>0</v>
      </c>
      <c r="DD279" s="42">
        <f>DC279/COUNTA($BI279:$CX279)</f>
        <v>0</v>
      </c>
      <c r="DE279" s="43">
        <f>COUNTIF($BI279:$CX279,"KĐG")</f>
        <v>0</v>
      </c>
      <c r="DF279" s="42">
        <f>DE279/COUNTA($BI279:$CX279)</f>
        <v>0</v>
      </c>
      <c r="DG279" s="52">
        <f>(((CY279*2)+(DA279*1)+(DC279*0)))/COUNTA($BI279:$CX279)</f>
        <v>2</v>
      </c>
      <c r="DH279" s="43" t="str">
        <f>IF(DG279&gt;=1.6,"Đạt mục tiêu",IF(DG279&gt;=1,"Cần cố gắng","Chưa đạt"))</f>
        <v>Đạt mục tiêu</v>
      </c>
      <c r="DI279" s="47"/>
    </row>
    <row r="280" spans="1:113" s="38" customFormat="1" ht="57" hidden="1" customHeight="1" x14ac:dyDescent="0.25">
      <c r="A280" s="270"/>
      <c r="B280" s="268"/>
      <c r="C280" s="310" t="s">
        <v>493</v>
      </c>
      <c r="D280" s="310" t="s">
        <v>54</v>
      </c>
      <c r="E280" s="310" t="s">
        <v>492</v>
      </c>
      <c r="F280" s="310"/>
      <c r="G280" s="310" t="s">
        <v>492</v>
      </c>
      <c r="H280" s="329" t="s">
        <v>492</v>
      </c>
      <c r="I280" s="327"/>
      <c r="J280" s="329" t="s">
        <v>41</v>
      </c>
      <c r="K280" s="329" t="s">
        <v>27</v>
      </c>
      <c r="L280" s="310" t="s">
        <v>204</v>
      </c>
      <c r="M280" s="341" t="s">
        <v>37</v>
      </c>
      <c r="N280" s="51" t="s">
        <v>24</v>
      </c>
      <c r="O280" s="50"/>
      <c r="P280" s="341"/>
      <c r="Q280" s="341"/>
      <c r="R280" s="341"/>
      <c r="S280" s="341"/>
      <c r="T280" s="341"/>
      <c r="U280" s="341"/>
      <c r="V280" s="341"/>
      <c r="W280" s="341"/>
      <c r="X280" s="341" t="s">
        <v>24</v>
      </c>
      <c r="Y280" s="341"/>
      <c r="Z280" s="341"/>
      <c r="AA280" s="47">
        <f>COUNTIF(P280:Z280,"x")</f>
        <v>1</v>
      </c>
      <c r="AB280" s="329"/>
      <c r="AC280" s="341"/>
      <c r="AD280" s="329"/>
      <c r="AE280" s="329"/>
      <c r="AF280" s="329"/>
      <c r="AG280" s="329"/>
      <c r="AH280" s="329"/>
      <c r="AI280" s="329"/>
      <c r="AJ280" s="329"/>
      <c r="AK280" s="329"/>
      <c r="AL280" s="329"/>
      <c r="AM280" s="329"/>
      <c r="AN280" s="329"/>
      <c r="AO280" s="329"/>
      <c r="AP280" s="329"/>
      <c r="AQ280" s="329"/>
      <c r="AR280" s="329"/>
      <c r="AS280" s="329"/>
      <c r="AT280" s="329"/>
      <c r="AU280" s="329"/>
      <c r="AV280" s="329"/>
      <c r="AW280" s="329"/>
      <c r="AX280" s="329"/>
      <c r="AY280" s="39"/>
      <c r="AZ280" s="39"/>
      <c r="BA280" s="39"/>
      <c r="BB280" s="39"/>
      <c r="BC280" s="329"/>
      <c r="BD280" s="329"/>
      <c r="BE280" s="329"/>
      <c r="BF280" s="329"/>
      <c r="BG280" s="329"/>
      <c r="BH280" s="329"/>
      <c r="BI280" s="329"/>
      <c r="BJ280" s="45">
        <v>2</v>
      </c>
      <c r="BK280" s="45">
        <v>2</v>
      </c>
      <c r="BL280" s="45">
        <v>2</v>
      </c>
      <c r="BM280" s="45">
        <v>2</v>
      </c>
      <c r="BN280" s="45">
        <v>2</v>
      </c>
      <c r="BO280" s="45">
        <v>2</v>
      </c>
      <c r="BP280" s="45">
        <v>2</v>
      </c>
      <c r="BQ280" s="45">
        <v>2</v>
      </c>
      <c r="BR280" s="45">
        <v>2</v>
      </c>
      <c r="BS280" s="45">
        <v>2</v>
      </c>
      <c r="BT280" s="45">
        <v>2</v>
      </c>
      <c r="BU280" s="45">
        <v>2</v>
      </c>
      <c r="BV280" s="45">
        <v>2</v>
      </c>
      <c r="BW280" s="45">
        <v>2</v>
      </c>
      <c r="BX280" s="45">
        <v>2</v>
      </c>
      <c r="BY280" s="45">
        <v>2</v>
      </c>
      <c r="BZ280" s="45">
        <v>2</v>
      </c>
      <c r="CA280" s="45">
        <v>2</v>
      </c>
      <c r="CB280" s="45">
        <v>2</v>
      </c>
      <c r="CC280" s="45">
        <v>2</v>
      </c>
      <c r="CD280" s="45">
        <v>2</v>
      </c>
      <c r="CE280" s="45">
        <v>2</v>
      </c>
      <c r="CF280" s="45">
        <v>2</v>
      </c>
      <c r="CG280" s="45">
        <v>2</v>
      </c>
      <c r="CH280" s="45">
        <v>2</v>
      </c>
      <c r="CI280" s="45">
        <v>2</v>
      </c>
      <c r="CJ280" s="45">
        <v>2</v>
      </c>
      <c r="CK280" s="45">
        <v>2</v>
      </c>
      <c r="CL280" s="45">
        <v>2</v>
      </c>
      <c r="CM280" s="45">
        <v>2</v>
      </c>
      <c r="CN280" s="45">
        <v>2</v>
      </c>
      <c r="CO280" s="45">
        <v>2</v>
      </c>
      <c r="CP280" s="45">
        <v>2</v>
      </c>
      <c r="CQ280" s="45">
        <v>2</v>
      </c>
      <c r="CR280" s="45">
        <v>2</v>
      </c>
      <c r="CS280" s="45">
        <v>2</v>
      </c>
      <c r="CT280" s="45">
        <v>2</v>
      </c>
      <c r="CU280" s="45"/>
      <c r="CV280" s="45"/>
      <c r="CW280" s="45"/>
      <c r="CX280" s="45">
        <v>2</v>
      </c>
      <c r="CY280" s="43">
        <f>COUNTIF($BI280:$CX280,2)</f>
        <v>38</v>
      </c>
      <c r="CZ280" s="42">
        <f>CY280/COUNTA($BI280:$CX280)</f>
        <v>1</v>
      </c>
      <c r="DA280" s="43">
        <f>COUNTIF($BI280:$CX280,1)</f>
        <v>0</v>
      </c>
      <c r="DB280" s="42">
        <f>DA280/COUNTA($BI280:$CX280)</f>
        <v>0</v>
      </c>
      <c r="DC280" s="43">
        <f>COUNTIF($BI280:$CX280,0)</f>
        <v>0</v>
      </c>
      <c r="DD280" s="42">
        <f>DC280/COUNTA($BI280:$CX280)</f>
        <v>0</v>
      </c>
      <c r="DE280" s="43">
        <f>COUNTIF($BI280:$CX280,"KĐG")</f>
        <v>0</v>
      </c>
      <c r="DF280" s="42">
        <f>DE280/COUNTA($BI280:$CX280)</f>
        <v>0</v>
      </c>
      <c r="DG280" s="52">
        <f>(((CY280*2)+(DA280*1)+(DC280*0)))/COUNTA($BI280:$CX280)</f>
        <v>2</v>
      </c>
      <c r="DH280" s="43" t="str">
        <f>IF(DG280&gt;=1.6,"Đạt mục tiêu",IF(DG280&gt;=1,"Cần cố gắng","Chưa đạt"))</f>
        <v>Đạt mục tiêu</v>
      </c>
      <c r="DI280" s="39"/>
    </row>
    <row r="281" spans="1:113" ht="21.75" customHeight="1" x14ac:dyDescent="0.25">
      <c r="A281" s="264"/>
      <c r="B281" s="77"/>
      <c r="C281" s="606" t="s">
        <v>491</v>
      </c>
      <c r="D281" s="607"/>
      <c r="E281" s="608"/>
      <c r="F281" s="607"/>
      <c r="G281" s="607"/>
      <c r="H281" s="613"/>
      <c r="I281" s="386" t="s">
        <v>314</v>
      </c>
      <c r="J281" s="262" t="s">
        <v>314</v>
      </c>
      <c r="K281" s="386" t="s">
        <v>314</v>
      </c>
      <c r="L281" s="262" t="s">
        <v>314</v>
      </c>
      <c r="M281" s="385"/>
      <c r="N281" s="385"/>
      <c r="O281" s="385"/>
      <c r="P281" s="385"/>
      <c r="Q281" s="385"/>
      <c r="R281" s="385"/>
      <c r="S281" s="385"/>
      <c r="T281" s="385"/>
      <c r="U281" s="385"/>
      <c r="V281" s="385"/>
      <c r="W281" s="385"/>
      <c r="X281" s="385"/>
      <c r="Y281" s="385"/>
      <c r="Z281" s="385"/>
      <c r="AA281" s="385"/>
      <c r="AB281" s="385"/>
      <c r="AC281" s="385"/>
      <c r="AD281" s="385"/>
      <c r="AE281" s="385"/>
      <c r="AF281" s="385"/>
      <c r="AG281" s="385"/>
      <c r="AH281" s="385"/>
      <c r="AI281" s="385"/>
      <c r="AJ281" s="385"/>
      <c r="AK281" s="385"/>
      <c r="AL281" s="385"/>
      <c r="AM281" s="385"/>
      <c r="AN281" s="385"/>
      <c r="AO281" s="385"/>
      <c r="AP281" s="385"/>
      <c r="AQ281" s="385"/>
      <c r="AR281" s="385"/>
      <c r="AS281" s="385"/>
      <c r="AT281" s="385"/>
      <c r="AU281" s="385"/>
      <c r="AV281" s="385"/>
      <c r="AW281" s="385"/>
      <c r="AX281" s="385"/>
      <c r="AY281" s="386" t="s">
        <v>314</v>
      </c>
      <c r="AZ281" s="386"/>
      <c r="BA281" s="262" t="s">
        <v>314</v>
      </c>
      <c r="BB281" s="262"/>
      <c r="BC281" s="385"/>
      <c r="BD281" s="385"/>
      <c r="BE281" s="385"/>
      <c r="BF281" s="385"/>
      <c r="BG281" s="385"/>
      <c r="BH281" s="385"/>
      <c r="BI281" s="385"/>
      <c r="BJ281" s="385"/>
      <c r="BK281" s="385"/>
      <c r="BL281" s="385"/>
      <c r="BM281" s="385"/>
      <c r="BN281" s="385"/>
      <c r="BO281" s="385"/>
      <c r="BP281" s="385"/>
      <c r="BQ281" s="385"/>
      <c r="BR281" s="385"/>
      <c r="BS281" s="385"/>
      <c r="BT281" s="385"/>
      <c r="BU281" s="385"/>
      <c r="BV281" s="385"/>
      <c r="BW281" s="385"/>
      <c r="BX281" s="385"/>
      <c r="BY281" s="385"/>
      <c r="BZ281" s="385"/>
      <c r="CA281" s="385"/>
      <c r="CB281" s="385"/>
      <c r="CC281" s="385"/>
      <c r="CD281" s="385"/>
      <c r="CE281" s="385"/>
      <c r="CF281" s="385"/>
      <c r="CG281" s="385"/>
      <c r="CH281" s="385"/>
      <c r="CI281" s="385"/>
      <c r="CJ281" s="385"/>
      <c r="CK281" s="385"/>
      <c r="CL281" s="385"/>
      <c r="CM281" s="385"/>
      <c r="CN281" s="385"/>
      <c r="CO281" s="385"/>
      <c r="CP281" s="385"/>
      <c r="CQ281" s="385"/>
      <c r="CR281" s="385"/>
      <c r="CS281" s="385"/>
      <c r="CT281" s="385"/>
      <c r="CU281" s="385"/>
      <c r="CV281" s="385"/>
      <c r="CW281" s="385"/>
      <c r="CX281" s="385"/>
      <c r="CY281" s="385"/>
      <c r="CZ281" s="385"/>
      <c r="DA281" s="385"/>
      <c r="DB281" s="385"/>
      <c r="DC281" s="385"/>
      <c r="DD281" s="385"/>
      <c r="DE281" s="385"/>
      <c r="DF281" s="385"/>
      <c r="DG281" s="385"/>
      <c r="DH281" s="385"/>
      <c r="DI281" s="262" t="s">
        <v>314</v>
      </c>
    </row>
    <row r="282" spans="1:113" ht="21" customHeight="1" x14ac:dyDescent="0.25">
      <c r="A282" s="264"/>
      <c r="B282" s="77"/>
      <c r="C282" s="564" t="s">
        <v>490</v>
      </c>
      <c r="D282" s="571"/>
      <c r="E282" s="566"/>
      <c r="F282" s="571"/>
      <c r="G282" s="565"/>
      <c r="H282" s="567"/>
      <c r="I282" s="386" t="s">
        <v>314</v>
      </c>
      <c r="J282" s="262" t="s">
        <v>314</v>
      </c>
      <c r="K282" s="386" t="s">
        <v>314</v>
      </c>
      <c r="L282" s="262" t="s">
        <v>314</v>
      </c>
      <c r="M282" s="385"/>
      <c r="N282" s="385"/>
      <c r="O282" s="385"/>
      <c r="P282" s="385"/>
      <c r="Q282" s="385"/>
      <c r="R282" s="385"/>
      <c r="S282" s="385"/>
      <c r="T282" s="385"/>
      <c r="U282" s="385"/>
      <c r="V282" s="385"/>
      <c r="W282" s="385"/>
      <c r="X282" s="385"/>
      <c r="Y282" s="385"/>
      <c r="Z282" s="385"/>
      <c r="AA282" s="385"/>
      <c r="AB282" s="385"/>
      <c r="AC282" s="385"/>
      <c r="AD282" s="385"/>
      <c r="AE282" s="385"/>
      <c r="AF282" s="385"/>
      <c r="AG282" s="385"/>
      <c r="AH282" s="385"/>
      <c r="AI282" s="385"/>
      <c r="AJ282" s="385"/>
      <c r="AK282" s="385"/>
      <c r="AL282" s="385"/>
      <c r="AM282" s="385"/>
      <c r="AN282" s="385"/>
      <c r="AO282" s="385"/>
      <c r="AP282" s="385"/>
      <c r="AQ282" s="385"/>
      <c r="AR282" s="385"/>
      <c r="AS282" s="385"/>
      <c r="AT282" s="385"/>
      <c r="AU282" s="385"/>
      <c r="AV282" s="385"/>
      <c r="AW282" s="385"/>
      <c r="AX282" s="385"/>
      <c r="AY282" s="386" t="s">
        <v>314</v>
      </c>
      <c r="AZ282" s="386"/>
      <c r="BA282" s="262" t="s">
        <v>314</v>
      </c>
      <c r="BB282" s="262"/>
      <c r="BC282" s="385"/>
      <c r="BD282" s="385"/>
      <c r="BE282" s="385"/>
      <c r="BF282" s="385"/>
      <c r="BG282" s="385"/>
      <c r="BH282" s="385"/>
      <c r="BI282" s="385"/>
      <c r="BJ282" s="385"/>
      <c r="BK282" s="385"/>
      <c r="BL282" s="385"/>
      <c r="BM282" s="385"/>
      <c r="BN282" s="385"/>
      <c r="BO282" s="385"/>
      <c r="BP282" s="385"/>
      <c r="BQ282" s="385"/>
      <c r="BR282" s="385"/>
      <c r="BS282" s="385"/>
      <c r="BT282" s="385"/>
      <c r="BU282" s="385"/>
      <c r="BV282" s="385"/>
      <c r="BW282" s="385"/>
      <c r="BX282" s="385"/>
      <c r="BY282" s="385"/>
      <c r="BZ282" s="385"/>
      <c r="CA282" s="385"/>
      <c r="CB282" s="385"/>
      <c r="CC282" s="385"/>
      <c r="CD282" s="385"/>
      <c r="CE282" s="385"/>
      <c r="CF282" s="385"/>
      <c r="CG282" s="385"/>
      <c r="CH282" s="385"/>
      <c r="CI282" s="385"/>
      <c r="CJ282" s="385"/>
      <c r="CK282" s="385"/>
      <c r="CL282" s="385"/>
      <c r="CM282" s="385"/>
      <c r="CN282" s="385"/>
      <c r="CO282" s="385"/>
      <c r="CP282" s="385"/>
      <c r="CQ282" s="385"/>
      <c r="CR282" s="385"/>
      <c r="CS282" s="385"/>
      <c r="CT282" s="385"/>
      <c r="CU282" s="385"/>
      <c r="CV282" s="385"/>
      <c r="CW282" s="385"/>
      <c r="CX282" s="385"/>
      <c r="CY282" s="385"/>
      <c r="CZ282" s="385"/>
      <c r="DA282" s="385"/>
      <c r="DB282" s="385"/>
      <c r="DC282" s="385"/>
      <c r="DD282" s="385"/>
      <c r="DE282" s="385"/>
      <c r="DF282" s="385"/>
      <c r="DG282" s="385"/>
      <c r="DH282" s="385"/>
      <c r="DI282" s="262" t="s">
        <v>314</v>
      </c>
    </row>
    <row r="283" spans="1:113" s="38" customFormat="1" ht="114" hidden="1" customHeight="1" x14ac:dyDescent="0.25">
      <c r="A283" s="271"/>
      <c r="B283" s="268"/>
      <c r="C283" s="310" t="s">
        <v>489</v>
      </c>
      <c r="D283" s="310" t="s">
        <v>34</v>
      </c>
      <c r="E283" s="310" t="s">
        <v>488</v>
      </c>
      <c r="F283" s="310" t="s">
        <v>34</v>
      </c>
      <c r="G283" s="310" t="s">
        <v>488</v>
      </c>
      <c r="H283" s="310" t="s">
        <v>488</v>
      </c>
      <c r="I283" s="327"/>
      <c r="J283" s="329" t="s">
        <v>47</v>
      </c>
      <c r="K283" s="329" t="s">
        <v>27</v>
      </c>
      <c r="L283" s="310" t="s">
        <v>347</v>
      </c>
      <c r="M283" s="341" t="s">
        <v>37</v>
      </c>
      <c r="N283" s="51" t="s">
        <v>24</v>
      </c>
      <c r="O283" s="50"/>
      <c r="P283" s="326"/>
      <c r="Q283" s="326"/>
      <c r="R283" s="326"/>
      <c r="S283" s="326"/>
      <c r="T283" s="341" t="s">
        <v>24</v>
      </c>
      <c r="U283" s="341"/>
      <c r="V283" s="326"/>
      <c r="W283" s="326"/>
      <c r="X283" s="341"/>
      <c r="Y283" s="326"/>
      <c r="Z283" s="326"/>
      <c r="AA283" s="47">
        <f t="shared" ref="AA283:AA289" si="114">COUNTIF(P283:Z283,"x")</f>
        <v>1</v>
      </c>
      <c r="AB283" s="326"/>
      <c r="AC283" s="341"/>
      <c r="AD283" s="329"/>
      <c r="AE283" s="329"/>
      <c r="AF283" s="329"/>
      <c r="AG283" s="329"/>
      <c r="AH283" s="329"/>
      <c r="AI283" s="329"/>
      <c r="AJ283" s="329"/>
      <c r="AK283" s="329"/>
      <c r="AL283" s="329"/>
      <c r="AM283" s="329"/>
      <c r="AN283" s="329"/>
      <c r="AO283" s="329"/>
      <c r="AP283" s="329" t="s">
        <v>32</v>
      </c>
      <c r="AQ283" s="329" t="s">
        <v>23</v>
      </c>
      <c r="AR283" s="329"/>
      <c r="AS283" s="329"/>
      <c r="AT283" s="329" t="s">
        <v>23</v>
      </c>
      <c r="AU283" s="329"/>
      <c r="AV283" s="329"/>
      <c r="AW283" s="329"/>
      <c r="AX283" s="329"/>
      <c r="AY283" s="39"/>
      <c r="AZ283" s="39"/>
      <c r="BA283" s="39"/>
      <c r="BB283" s="39"/>
      <c r="BC283" s="329"/>
      <c r="BD283" s="329"/>
      <c r="BE283" s="329"/>
      <c r="BF283" s="329"/>
      <c r="BG283" s="329"/>
      <c r="BH283" s="329"/>
      <c r="BI283" s="329"/>
      <c r="BJ283" s="45">
        <v>2</v>
      </c>
      <c r="BK283" s="45">
        <v>2</v>
      </c>
      <c r="BL283" s="45">
        <v>2</v>
      </c>
      <c r="BM283" s="45">
        <v>2</v>
      </c>
      <c r="BN283" s="45">
        <v>2</v>
      </c>
      <c r="BO283" s="45">
        <v>2</v>
      </c>
      <c r="BP283" s="45">
        <v>2</v>
      </c>
      <c r="BQ283" s="45">
        <v>2</v>
      </c>
      <c r="BR283" s="45">
        <v>2</v>
      </c>
      <c r="BS283" s="45">
        <v>2</v>
      </c>
      <c r="BT283" s="45">
        <v>2</v>
      </c>
      <c r="BU283" s="45">
        <v>2</v>
      </c>
      <c r="BV283" s="45">
        <v>2</v>
      </c>
      <c r="BW283" s="45">
        <v>2</v>
      </c>
      <c r="BX283" s="45">
        <v>2</v>
      </c>
      <c r="BY283" s="45">
        <v>2</v>
      </c>
      <c r="BZ283" s="45">
        <v>2</v>
      </c>
      <c r="CA283" s="45">
        <v>2</v>
      </c>
      <c r="CB283" s="45">
        <v>2</v>
      </c>
      <c r="CC283" s="45">
        <v>2</v>
      </c>
      <c r="CD283" s="45">
        <v>2</v>
      </c>
      <c r="CE283" s="45">
        <v>2</v>
      </c>
      <c r="CF283" s="45">
        <v>2</v>
      </c>
      <c r="CG283" s="45">
        <v>2</v>
      </c>
      <c r="CH283" s="45">
        <v>2</v>
      </c>
      <c r="CI283" s="45">
        <v>2</v>
      </c>
      <c r="CJ283" s="45">
        <v>2</v>
      </c>
      <c r="CK283" s="45">
        <v>2</v>
      </c>
      <c r="CL283" s="45">
        <v>2</v>
      </c>
      <c r="CM283" s="45">
        <v>2</v>
      </c>
      <c r="CN283" s="45">
        <v>2</v>
      </c>
      <c r="CO283" s="45">
        <v>2</v>
      </c>
      <c r="CP283" s="45">
        <v>2</v>
      </c>
      <c r="CQ283" s="45">
        <v>2</v>
      </c>
      <c r="CR283" s="45">
        <v>2</v>
      </c>
      <c r="CS283" s="45">
        <v>2</v>
      </c>
      <c r="CT283" s="45">
        <v>2</v>
      </c>
      <c r="CU283" s="45"/>
      <c r="CV283" s="45"/>
      <c r="CW283" s="45"/>
      <c r="CX283" s="45">
        <v>2</v>
      </c>
      <c r="CY283" s="43">
        <f>COUNTIF($BI283:$CX283,2)</f>
        <v>38</v>
      </c>
      <c r="CZ283" s="42">
        <f>CY283/COUNTA($BI283:$CX283)</f>
        <v>1</v>
      </c>
      <c r="DA283" s="43">
        <f>COUNTIF($BI283:$CX283,1)</f>
        <v>0</v>
      </c>
      <c r="DB283" s="42">
        <f>DA283/COUNTA($BI283:$CX283)</f>
        <v>0</v>
      </c>
      <c r="DC283" s="43">
        <f t="shared" ref="DC283:DC305" si="115">COUNTIF($BI283:$CX283,0)</f>
        <v>0</v>
      </c>
      <c r="DD283" s="42">
        <f t="shared" ref="DD283:DD305" si="116">DC283/COUNTA($BI283:$CX283)</f>
        <v>0</v>
      </c>
      <c r="DE283" s="43">
        <f t="shared" ref="DE283:DE305" si="117">COUNTIF($BI283:$CX283,"KĐG")</f>
        <v>0</v>
      </c>
      <c r="DF283" s="42">
        <f t="shared" ref="DF283:DF305" si="118">DE283/COUNTA($BI283:$CX283)</f>
        <v>0</v>
      </c>
      <c r="DG283" s="52">
        <f>(((CY283*2)+(DA283*1)+(DC283*0)))/COUNTA($BI283:$CX283)</f>
        <v>2</v>
      </c>
      <c r="DH283" s="43" t="str">
        <f t="shared" ref="DH283:DH305" si="119">IF(DG283&gt;=1.6,"Đạt mục tiêu",IF(DG283&gt;=1,"Cần cố gắng","Chưa đạt"))</f>
        <v>Đạt mục tiêu</v>
      </c>
      <c r="DI283" s="39"/>
    </row>
    <row r="284" spans="1:113" s="38" customFormat="1" ht="62.25" customHeight="1" x14ac:dyDescent="0.25">
      <c r="A284" s="629">
        <v>33</v>
      </c>
      <c r="B284" s="511"/>
      <c r="C284" s="658" t="s">
        <v>487</v>
      </c>
      <c r="D284" s="509"/>
      <c r="E284" s="658" t="s">
        <v>486</v>
      </c>
      <c r="F284" s="509"/>
      <c r="G284" s="509"/>
      <c r="H284" s="509" t="s">
        <v>1174</v>
      </c>
      <c r="I284" s="528" t="s">
        <v>1123</v>
      </c>
      <c r="J284" s="521"/>
      <c r="K284" s="108" t="s">
        <v>27</v>
      </c>
      <c r="L284" s="501"/>
      <c r="M284" s="524"/>
      <c r="N284" s="51"/>
      <c r="O284" s="50"/>
      <c r="P284" s="519"/>
      <c r="Q284" s="519"/>
      <c r="R284" s="519"/>
      <c r="S284" s="519"/>
      <c r="T284" s="524"/>
      <c r="U284" s="524"/>
      <c r="V284" s="519"/>
      <c r="W284" s="519"/>
      <c r="X284" s="524"/>
      <c r="Y284" s="519"/>
      <c r="Z284" s="519"/>
      <c r="AA284" s="47"/>
      <c r="AB284" s="519"/>
      <c r="AC284" s="524"/>
      <c r="AD284" s="521"/>
      <c r="AE284" s="521"/>
      <c r="AF284" s="521"/>
      <c r="AG284" s="521"/>
      <c r="AH284" s="521"/>
      <c r="AI284" s="521"/>
      <c r="AJ284" s="521"/>
      <c r="AK284" s="521"/>
      <c r="AL284" s="521"/>
      <c r="AM284" s="521"/>
      <c r="AN284" s="521"/>
      <c r="AO284" s="521"/>
      <c r="AP284" s="521"/>
      <c r="AQ284" s="521"/>
      <c r="AR284" s="521"/>
      <c r="AS284" s="521"/>
      <c r="AT284" s="521"/>
      <c r="AU284" s="521"/>
      <c r="AV284" s="521"/>
      <c r="AW284" s="521"/>
      <c r="AX284" s="521"/>
      <c r="AY284" s="108" t="s">
        <v>40</v>
      </c>
      <c r="AZ284" s="39"/>
      <c r="BA284" s="39"/>
      <c r="BB284" s="39"/>
      <c r="BC284" s="521"/>
      <c r="BD284" s="521"/>
      <c r="BE284" s="521"/>
      <c r="BF284" s="521"/>
      <c r="BG284" s="521"/>
      <c r="BH284" s="521"/>
      <c r="BI284" s="521"/>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3"/>
      <c r="CZ284" s="42"/>
      <c r="DA284" s="43"/>
      <c r="DB284" s="42"/>
      <c r="DC284" s="43"/>
      <c r="DD284" s="42"/>
      <c r="DE284" s="43"/>
      <c r="DF284" s="42"/>
      <c r="DG284" s="52"/>
      <c r="DH284" s="43"/>
      <c r="DI284" s="39"/>
    </row>
    <row r="285" spans="1:113" s="38" customFormat="1" ht="62.25" customHeight="1" x14ac:dyDescent="0.25">
      <c r="A285" s="630"/>
      <c r="B285" s="511"/>
      <c r="C285" s="659"/>
      <c r="D285" s="509"/>
      <c r="E285" s="659"/>
      <c r="F285" s="509"/>
      <c r="G285" s="509"/>
      <c r="H285" s="509" t="s">
        <v>1175</v>
      </c>
      <c r="I285" s="528" t="s">
        <v>1123</v>
      </c>
      <c r="J285" s="521"/>
      <c r="K285" s="108" t="s">
        <v>27</v>
      </c>
      <c r="L285" s="501"/>
      <c r="M285" s="524"/>
      <c r="N285" s="51"/>
      <c r="O285" s="50"/>
      <c r="P285" s="519"/>
      <c r="Q285" s="519"/>
      <c r="R285" s="519"/>
      <c r="S285" s="519"/>
      <c r="T285" s="524"/>
      <c r="U285" s="524"/>
      <c r="V285" s="519"/>
      <c r="W285" s="519"/>
      <c r="X285" s="524"/>
      <c r="Y285" s="519"/>
      <c r="Z285" s="519"/>
      <c r="AA285" s="47"/>
      <c r="AB285" s="519"/>
      <c r="AC285" s="524"/>
      <c r="AD285" s="521"/>
      <c r="AE285" s="521"/>
      <c r="AF285" s="521"/>
      <c r="AG285" s="521"/>
      <c r="AH285" s="521"/>
      <c r="AI285" s="521"/>
      <c r="AJ285" s="521"/>
      <c r="AK285" s="521"/>
      <c r="AL285" s="521"/>
      <c r="AM285" s="521"/>
      <c r="AN285" s="521"/>
      <c r="AO285" s="521"/>
      <c r="AP285" s="521"/>
      <c r="AQ285" s="521"/>
      <c r="AR285" s="521"/>
      <c r="AS285" s="521"/>
      <c r="AT285" s="521"/>
      <c r="AU285" s="521"/>
      <c r="AV285" s="521"/>
      <c r="AW285" s="521"/>
      <c r="AX285" s="521"/>
      <c r="AY285" s="39"/>
      <c r="AZ285" s="39" t="s">
        <v>40</v>
      </c>
      <c r="BA285" s="39"/>
      <c r="BB285" s="39"/>
      <c r="BC285" s="521"/>
      <c r="BD285" s="521"/>
      <c r="BE285" s="521"/>
      <c r="BF285" s="521"/>
      <c r="BG285" s="521"/>
      <c r="BH285" s="521"/>
      <c r="BI285" s="521"/>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3"/>
      <c r="CZ285" s="42"/>
      <c r="DA285" s="43"/>
      <c r="DB285" s="42"/>
      <c r="DC285" s="43"/>
      <c r="DD285" s="42"/>
      <c r="DE285" s="43"/>
      <c r="DF285" s="42"/>
      <c r="DG285" s="52"/>
      <c r="DH285" s="43"/>
      <c r="DI285" s="39"/>
    </row>
    <row r="286" spans="1:113" s="38" customFormat="1" ht="61.5" customHeight="1" x14ac:dyDescent="0.25">
      <c r="A286" s="630"/>
      <c r="B286" s="511"/>
      <c r="C286" s="659"/>
      <c r="D286" s="509"/>
      <c r="E286" s="659"/>
      <c r="F286" s="509"/>
      <c r="G286" s="509"/>
      <c r="H286" s="509" t="s">
        <v>1176</v>
      </c>
      <c r="I286" s="528" t="s">
        <v>1123</v>
      </c>
      <c r="J286" s="521"/>
      <c r="K286" s="108" t="s">
        <v>27</v>
      </c>
      <c r="L286" s="501"/>
      <c r="M286" s="524"/>
      <c r="N286" s="51"/>
      <c r="O286" s="50"/>
      <c r="P286" s="519"/>
      <c r="Q286" s="519"/>
      <c r="R286" s="519"/>
      <c r="S286" s="519"/>
      <c r="T286" s="524"/>
      <c r="U286" s="524"/>
      <c r="V286" s="519"/>
      <c r="W286" s="519"/>
      <c r="X286" s="524"/>
      <c r="Y286" s="519"/>
      <c r="Z286" s="519"/>
      <c r="AA286" s="47"/>
      <c r="AB286" s="519"/>
      <c r="AC286" s="524"/>
      <c r="AD286" s="521"/>
      <c r="AE286" s="521"/>
      <c r="AF286" s="521"/>
      <c r="AG286" s="521"/>
      <c r="AH286" s="521"/>
      <c r="AI286" s="521"/>
      <c r="AJ286" s="521"/>
      <c r="AK286" s="521"/>
      <c r="AL286" s="521"/>
      <c r="AM286" s="521"/>
      <c r="AN286" s="521"/>
      <c r="AO286" s="521"/>
      <c r="AP286" s="521"/>
      <c r="AQ286" s="521"/>
      <c r="AR286" s="521"/>
      <c r="AS286" s="521"/>
      <c r="AT286" s="521"/>
      <c r="AU286" s="521"/>
      <c r="AV286" s="521"/>
      <c r="AW286" s="521"/>
      <c r="AX286" s="521"/>
      <c r="AY286" s="39"/>
      <c r="AZ286" s="39"/>
      <c r="BA286" s="39" t="s">
        <v>40</v>
      </c>
      <c r="BB286" s="39"/>
      <c r="BC286" s="521"/>
      <c r="BD286" s="521"/>
      <c r="BE286" s="521"/>
      <c r="BF286" s="521"/>
      <c r="BG286" s="521"/>
      <c r="BH286" s="521"/>
      <c r="BI286" s="521"/>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3"/>
      <c r="CZ286" s="42"/>
      <c r="DA286" s="43"/>
      <c r="DB286" s="42"/>
      <c r="DC286" s="43"/>
      <c r="DD286" s="42"/>
      <c r="DE286" s="43"/>
      <c r="DF286" s="42"/>
      <c r="DG286" s="52"/>
      <c r="DH286" s="43"/>
      <c r="DI286" s="39"/>
    </row>
    <row r="287" spans="1:113" s="38" customFormat="1" ht="83.25" customHeight="1" x14ac:dyDescent="0.25">
      <c r="A287" s="631"/>
      <c r="B287" s="268"/>
      <c r="C287" s="660"/>
      <c r="D287" s="451" t="s">
        <v>223</v>
      </c>
      <c r="E287" s="660"/>
      <c r="F287" s="451" t="s">
        <v>34</v>
      </c>
      <c r="G287" s="309" t="s">
        <v>486</v>
      </c>
      <c r="H287" s="488" t="s">
        <v>1177</v>
      </c>
      <c r="I287" s="528" t="s">
        <v>1123</v>
      </c>
      <c r="J287" s="329" t="s">
        <v>33</v>
      </c>
      <c r="K287" s="108" t="s">
        <v>27</v>
      </c>
      <c r="L287" s="310" t="s">
        <v>347</v>
      </c>
      <c r="M287" s="341" t="s">
        <v>37</v>
      </c>
      <c r="N287" s="51" t="s">
        <v>24</v>
      </c>
      <c r="O287" s="50"/>
      <c r="P287" s="324" t="s">
        <v>24</v>
      </c>
      <c r="Q287" s="326"/>
      <c r="R287" s="326"/>
      <c r="S287" s="326"/>
      <c r="T287" s="326"/>
      <c r="U287" s="326"/>
      <c r="V287" s="326"/>
      <c r="W287" s="326"/>
      <c r="X287" s="341"/>
      <c r="Y287" s="326"/>
      <c r="Z287" s="326"/>
      <c r="AA287" s="47">
        <f t="shared" si="114"/>
        <v>1</v>
      </c>
      <c r="AB287" s="329"/>
      <c r="AC287" s="341" t="s">
        <v>23</v>
      </c>
      <c r="AD287" s="329" t="s">
        <v>23</v>
      </c>
      <c r="AE287" s="329" t="s">
        <v>40</v>
      </c>
      <c r="AF287" s="329" t="s">
        <v>40</v>
      </c>
      <c r="AG287" s="329"/>
      <c r="AH287" s="329"/>
      <c r="AI287" s="329"/>
      <c r="AJ287" s="329"/>
      <c r="AK287" s="329"/>
      <c r="AL287" s="329"/>
      <c r="AM287" s="329"/>
      <c r="AN287" s="329"/>
      <c r="AO287" s="329"/>
      <c r="AP287" s="329"/>
      <c r="AQ287" s="329"/>
      <c r="AR287" s="329"/>
      <c r="AS287" s="329"/>
      <c r="AT287" s="329"/>
      <c r="AU287" s="329"/>
      <c r="AV287" s="329"/>
      <c r="AW287" s="329"/>
      <c r="AX287" s="329"/>
      <c r="AY287" s="39"/>
      <c r="AZ287" s="39"/>
      <c r="BA287" s="39"/>
      <c r="BB287" s="39" t="s">
        <v>40</v>
      </c>
      <c r="BC287" s="329"/>
      <c r="BD287" s="329"/>
      <c r="BE287" s="329"/>
      <c r="BF287" s="329"/>
      <c r="BG287" s="329"/>
      <c r="BH287" s="329"/>
      <c r="BI287" s="329"/>
      <c r="BJ287" s="45">
        <v>2</v>
      </c>
      <c r="BK287" s="45">
        <v>1</v>
      </c>
      <c r="BL287" s="45">
        <v>2</v>
      </c>
      <c r="BM287" s="45">
        <v>2</v>
      </c>
      <c r="BN287" s="45">
        <v>2</v>
      </c>
      <c r="BO287" s="45">
        <v>2</v>
      </c>
      <c r="BP287" s="45">
        <v>2</v>
      </c>
      <c r="BQ287" s="45">
        <v>2</v>
      </c>
      <c r="BR287" s="45">
        <v>2</v>
      </c>
      <c r="BS287" s="45">
        <v>2</v>
      </c>
      <c r="BT287" s="45">
        <v>1</v>
      </c>
      <c r="BU287" s="45">
        <v>2</v>
      </c>
      <c r="BV287" s="45">
        <v>2</v>
      </c>
      <c r="BW287" s="45">
        <v>2</v>
      </c>
      <c r="BX287" s="45">
        <v>2</v>
      </c>
      <c r="BY287" s="45">
        <v>2</v>
      </c>
      <c r="BZ287" s="45">
        <v>1</v>
      </c>
      <c r="CA287" s="45">
        <v>2</v>
      </c>
      <c r="CB287" s="45">
        <v>2</v>
      </c>
      <c r="CC287" s="45">
        <v>2</v>
      </c>
      <c r="CD287" s="45">
        <v>2</v>
      </c>
      <c r="CE287" s="45">
        <v>2</v>
      </c>
      <c r="CF287" s="45">
        <v>2</v>
      </c>
      <c r="CG287" s="45">
        <v>2</v>
      </c>
      <c r="CH287" s="45">
        <v>2</v>
      </c>
      <c r="CI287" s="45">
        <v>2</v>
      </c>
      <c r="CJ287" s="45">
        <v>2</v>
      </c>
      <c r="CK287" s="45">
        <v>2</v>
      </c>
      <c r="CL287" s="45">
        <v>2</v>
      </c>
      <c r="CM287" s="45">
        <v>2</v>
      </c>
      <c r="CN287" s="45">
        <v>1</v>
      </c>
      <c r="CO287" s="45">
        <v>2</v>
      </c>
      <c r="CP287" s="45">
        <v>2</v>
      </c>
      <c r="CQ287" s="45">
        <v>2</v>
      </c>
      <c r="CR287" s="45">
        <v>2</v>
      </c>
      <c r="CS287" s="45">
        <v>2</v>
      </c>
      <c r="CT287" s="45">
        <v>2</v>
      </c>
      <c r="CU287" s="45">
        <v>2</v>
      </c>
      <c r="CV287" s="45">
        <v>2</v>
      </c>
      <c r="CW287" s="45">
        <v>2</v>
      </c>
      <c r="CX287" s="45">
        <v>2</v>
      </c>
      <c r="CY287" s="43">
        <f>COUNTIF($BI287:$CX287,2)</f>
        <v>37</v>
      </c>
      <c r="CZ287" s="42">
        <f>CY287/COUNTA($BI287:$CX287)</f>
        <v>0.90243902439024393</v>
      </c>
      <c r="DA287" s="43">
        <f>COUNTIF($BI287:$CX287,1)</f>
        <v>4</v>
      </c>
      <c r="DB287" s="42">
        <f>DA287/COUNTA($BI287:$CX287)</f>
        <v>9.7560975609756101E-2</v>
      </c>
      <c r="DC287" s="43">
        <f t="shared" si="115"/>
        <v>0</v>
      </c>
      <c r="DD287" s="42">
        <f t="shared" si="116"/>
        <v>0</v>
      </c>
      <c r="DE287" s="43">
        <f t="shared" si="117"/>
        <v>0</v>
      </c>
      <c r="DF287" s="42">
        <f t="shared" si="118"/>
        <v>0</v>
      </c>
      <c r="DG287" s="52">
        <f>(((CY287*2)+(DA287*1)+(DC287*0)))/COUNTA($BI287:$CX287)</f>
        <v>1.9024390243902438</v>
      </c>
      <c r="DH287" s="43" t="str">
        <f t="shared" si="119"/>
        <v>Đạt mục tiêu</v>
      </c>
      <c r="DI287" s="39"/>
    </row>
    <row r="288" spans="1:113" s="38" customFormat="1" ht="110.25" hidden="1" customHeight="1" x14ac:dyDescent="0.25">
      <c r="A288" s="268">
        <v>124</v>
      </c>
      <c r="B288" s="268"/>
      <c r="C288" s="480" t="s">
        <v>485</v>
      </c>
      <c r="D288" s="480" t="s">
        <v>34</v>
      </c>
      <c r="E288" s="311" t="s">
        <v>484</v>
      </c>
      <c r="F288" s="310" t="s">
        <v>34</v>
      </c>
      <c r="G288" s="310" t="s">
        <v>484</v>
      </c>
      <c r="H288" s="310"/>
      <c r="I288" s="327"/>
      <c r="J288" s="329" t="s">
        <v>47</v>
      </c>
      <c r="K288" s="329" t="s">
        <v>27</v>
      </c>
      <c r="L288" s="310" t="s">
        <v>347</v>
      </c>
      <c r="M288" s="341" t="s">
        <v>37</v>
      </c>
      <c r="N288" s="51" t="s">
        <v>24</v>
      </c>
      <c r="O288" s="50"/>
      <c r="P288" s="341"/>
      <c r="Q288" s="341"/>
      <c r="R288" s="341"/>
      <c r="S288" s="341"/>
      <c r="T288" s="341" t="s">
        <v>24</v>
      </c>
      <c r="U288" s="341"/>
      <c r="V288" s="341"/>
      <c r="W288" s="341"/>
      <c r="X288" s="341"/>
      <c r="Y288" s="341"/>
      <c r="Z288" s="341"/>
      <c r="AA288" s="47">
        <f t="shared" si="114"/>
        <v>1</v>
      </c>
      <c r="AB288" s="341"/>
      <c r="AC288" s="341"/>
      <c r="AD288" s="329"/>
      <c r="AE288" s="329"/>
      <c r="AF288" s="329"/>
      <c r="AG288" s="329"/>
      <c r="AH288" s="329"/>
      <c r="AI288" s="329"/>
      <c r="AJ288" s="329"/>
      <c r="AK288" s="329"/>
      <c r="AL288" s="329"/>
      <c r="AM288" s="329"/>
      <c r="AN288" s="329"/>
      <c r="AO288" s="329"/>
      <c r="AP288" s="329" t="s">
        <v>23</v>
      </c>
      <c r="AQ288" s="329"/>
      <c r="AR288" s="329" t="s">
        <v>23</v>
      </c>
      <c r="AS288" s="329" t="s">
        <v>23</v>
      </c>
      <c r="AT288" s="329"/>
      <c r="AU288" s="329"/>
      <c r="AV288" s="329"/>
      <c r="AW288" s="329"/>
      <c r="AX288" s="329"/>
      <c r="AY288" s="39"/>
      <c r="AZ288" s="39"/>
      <c r="BA288" s="39"/>
      <c r="BB288" s="39"/>
      <c r="BC288" s="329"/>
      <c r="BD288" s="329"/>
      <c r="BE288" s="329"/>
      <c r="BF288" s="329"/>
      <c r="BG288" s="329"/>
      <c r="BH288" s="329"/>
      <c r="BI288" s="329"/>
      <c r="BJ288" s="45">
        <v>2</v>
      </c>
      <c r="BK288" s="45">
        <v>2</v>
      </c>
      <c r="BL288" s="45">
        <v>2</v>
      </c>
      <c r="BM288" s="45">
        <v>2</v>
      </c>
      <c r="BN288" s="45">
        <v>2</v>
      </c>
      <c r="BO288" s="45">
        <v>2</v>
      </c>
      <c r="BP288" s="45">
        <v>2</v>
      </c>
      <c r="BQ288" s="45">
        <v>2</v>
      </c>
      <c r="BR288" s="45">
        <v>2</v>
      </c>
      <c r="BS288" s="45">
        <v>2</v>
      </c>
      <c r="BT288" s="45">
        <v>2</v>
      </c>
      <c r="BU288" s="45">
        <v>2</v>
      </c>
      <c r="BV288" s="45">
        <v>2</v>
      </c>
      <c r="BW288" s="45">
        <v>2</v>
      </c>
      <c r="BX288" s="45">
        <v>2</v>
      </c>
      <c r="BY288" s="45">
        <v>2</v>
      </c>
      <c r="BZ288" s="45">
        <v>2</v>
      </c>
      <c r="CA288" s="45">
        <v>2</v>
      </c>
      <c r="CB288" s="45">
        <v>2</v>
      </c>
      <c r="CC288" s="45">
        <v>2</v>
      </c>
      <c r="CD288" s="45">
        <v>2</v>
      </c>
      <c r="CE288" s="45">
        <v>2</v>
      </c>
      <c r="CF288" s="45">
        <v>2</v>
      </c>
      <c r="CG288" s="45">
        <v>2</v>
      </c>
      <c r="CH288" s="45">
        <v>2</v>
      </c>
      <c r="CI288" s="45">
        <v>2</v>
      </c>
      <c r="CJ288" s="45">
        <v>2</v>
      </c>
      <c r="CK288" s="45">
        <v>2</v>
      </c>
      <c r="CL288" s="45">
        <v>2</v>
      </c>
      <c r="CM288" s="45">
        <v>2</v>
      </c>
      <c r="CN288" s="45">
        <v>2</v>
      </c>
      <c r="CO288" s="45">
        <v>2</v>
      </c>
      <c r="CP288" s="45">
        <v>2</v>
      </c>
      <c r="CQ288" s="45">
        <v>2</v>
      </c>
      <c r="CR288" s="45">
        <v>2</v>
      </c>
      <c r="CS288" s="45">
        <v>2</v>
      </c>
      <c r="CT288" s="45">
        <v>2</v>
      </c>
      <c r="CU288" s="45"/>
      <c r="CV288" s="45"/>
      <c r="CW288" s="45"/>
      <c r="CX288" s="45">
        <v>2</v>
      </c>
      <c r="CY288" s="43">
        <f>COUNTIF($BI288:$CX288,2)</f>
        <v>38</v>
      </c>
      <c r="CZ288" s="42">
        <f>CY288/COUNTA($BI288:$CX288)</f>
        <v>1</v>
      </c>
      <c r="DA288" s="43">
        <f>COUNTIF($BI288:$CX288,1)</f>
        <v>0</v>
      </c>
      <c r="DB288" s="42">
        <f>DA288/COUNTA($BI288:$CX288)</f>
        <v>0</v>
      </c>
      <c r="DC288" s="43">
        <f t="shared" si="115"/>
        <v>0</v>
      </c>
      <c r="DD288" s="42">
        <f t="shared" si="116"/>
        <v>0</v>
      </c>
      <c r="DE288" s="43">
        <f t="shared" si="117"/>
        <v>0</v>
      </c>
      <c r="DF288" s="42">
        <f t="shared" si="118"/>
        <v>0</v>
      </c>
      <c r="DG288" s="52">
        <f>(((CY288*2)+(DA288*1)+(DC288*0)))/COUNTA($BI288:$CX288)</f>
        <v>2</v>
      </c>
      <c r="DH288" s="43" t="str">
        <f t="shared" si="119"/>
        <v>Đạt mục tiêu</v>
      </c>
      <c r="DI288" s="39"/>
    </row>
    <row r="289" spans="1:113" s="38" customFormat="1" ht="82.5" customHeight="1" x14ac:dyDescent="0.25">
      <c r="A289" s="646">
        <v>34</v>
      </c>
      <c r="B289" s="284"/>
      <c r="C289" s="728" t="s">
        <v>483</v>
      </c>
      <c r="D289" s="690" t="s">
        <v>34</v>
      </c>
      <c r="E289" s="716" t="s">
        <v>482</v>
      </c>
      <c r="F289" s="141" t="s">
        <v>34</v>
      </c>
      <c r="G289" s="718" t="s">
        <v>482</v>
      </c>
      <c r="H289" s="554" t="s">
        <v>1178</v>
      </c>
      <c r="I289" s="528" t="s">
        <v>1123</v>
      </c>
      <c r="J289" s="259" t="s">
        <v>33</v>
      </c>
      <c r="K289" s="580" t="s">
        <v>27</v>
      </c>
      <c r="L289" s="405" t="s">
        <v>347</v>
      </c>
      <c r="M289" s="341" t="s">
        <v>37</v>
      </c>
      <c r="N289" s="51" t="s">
        <v>24</v>
      </c>
      <c r="O289" s="50">
        <v>1</v>
      </c>
      <c r="P289" s="341" t="s">
        <v>24</v>
      </c>
      <c r="Q289" s="341"/>
      <c r="R289" s="341"/>
      <c r="S289" s="341"/>
      <c r="T289" s="341"/>
      <c r="U289" s="341"/>
      <c r="V289" s="341"/>
      <c r="W289" s="341"/>
      <c r="X289" s="341"/>
      <c r="Y289" s="341"/>
      <c r="Z289" s="341"/>
      <c r="AA289" s="47">
        <f t="shared" si="114"/>
        <v>1</v>
      </c>
      <c r="AB289" s="329"/>
      <c r="AC289" s="341"/>
      <c r="AD289" s="329" t="s">
        <v>46</v>
      </c>
      <c r="AE289" s="329"/>
      <c r="AF289" s="329"/>
      <c r="AG289" s="329"/>
      <c r="AH289" s="329"/>
      <c r="AI289" s="329"/>
      <c r="AJ289" s="329"/>
      <c r="AK289" s="329"/>
      <c r="AL289" s="329"/>
      <c r="AM289" s="329"/>
      <c r="AN289" s="329"/>
      <c r="AO289" s="329"/>
      <c r="AP289" s="329"/>
      <c r="AQ289" s="329"/>
      <c r="AR289" s="329"/>
      <c r="AS289" s="329"/>
      <c r="AT289" s="329"/>
      <c r="AU289" s="329"/>
      <c r="AV289" s="329"/>
      <c r="AW289" s="329"/>
      <c r="AX289" s="329"/>
      <c r="AY289" s="580" t="s">
        <v>46</v>
      </c>
      <c r="AZ289" s="477"/>
      <c r="BA289" s="47"/>
      <c r="BB289" s="47"/>
      <c r="BC289" s="329"/>
      <c r="BD289" s="329"/>
      <c r="BE289" s="329"/>
      <c r="BF289" s="329"/>
      <c r="BG289" s="329"/>
      <c r="BH289" s="329"/>
      <c r="BI289" s="329"/>
      <c r="BJ289" s="45">
        <v>2</v>
      </c>
      <c r="BK289" s="45">
        <v>1</v>
      </c>
      <c r="BL289" s="45">
        <v>2</v>
      </c>
      <c r="BM289" s="45">
        <v>2</v>
      </c>
      <c r="BN289" s="45">
        <v>2</v>
      </c>
      <c r="BO289" s="45">
        <v>2</v>
      </c>
      <c r="BP289" s="45">
        <v>2</v>
      </c>
      <c r="BQ289" s="45">
        <v>2</v>
      </c>
      <c r="BR289" s="45">
        <v>2</v>
      </c>
      <c r="BS289" s="45">
        <v>2</v>
      </c>
      <c r="BT289" s="45">
        <v>1</v>
      </c>
      <c r="BU289" s="45">
        <v>2</v>
      </c>
      <c r="BV289" s="45">
        <v>2</v>
      </c>
      <c r="BW289" s="45">
        <v>2</v>
      </c>
      <c r="BX289" s="45">
        <v>2</v>
      </c>
      <c r="BY289" s="45">
        <v>2</v>
      </c>
      <c r="BZ289" s="45">
        <v>1</v>
      </c>
      <c r="CA289" s="45">
        <v>2</v>
      </c>
      <c r="CB289" s="45">
        <v>2</v>
      </c>
      <c r="CC289" s="45">
        <v>2</v>
      </c>
      <c r="CD289" s="45">
        <v>2</v>
      </c>
      <c r="CE289" s="45">
        <v>2</v>
      </c>
      <c r="CF289" s="45">
        <v>2</v>
      </c>
      <c r="CG289" s="45">
        <v>2</v>
      </c>
      <c r="CH289" s="45">
        <v>2</v>
      </c>
      <c r="CI289" s="45">
        <v>2</v>
      </c>
      <c r="CJ289" s="45">
        <v>2</v>
      </c>
      <c r="CK289" s="45">
        <v>2</v>
      </c>
      <c r="CL289" s="45">
        <v>2</v>
      </c>
      <c r="CM289" s="45">
        <v>2</v>
      </c>
      <c r="CN289" s="45">
        <v>1</v>
      </c>
      <c r="CO289" s="45">
        <v>2</v>
      </c>
      <c r="CP289" s="45">
        <v>2</v>
      </c>
      <c r="CQ289" s="45">
        <v>2</v>
      </c>
      <c r="CR289" s="45">
        <v>2</v>
      </c>
      <c r="CS289" s="45">
        <v>2</v>
      </c>
      <c r="CT289" s="45">
        <v>2</v>
      </c>
      <c r="CU289" s="45">
        <v>2</v>
      </c>
      <c r="CV289" s="45">
        <v>2</v>
      </c>
      <c r="CW289" s="45">
        <v>2</v>
      </c>
      <c r="CX289" s="45">
        <v>2</v>
      </c>
      <c r="CY289" s="43">
        <f>COUNTIF($BI289:$CX289,2)</f>
        <v>37</v>
      </c>
      <c r="CZ289" s="42">
        <f>CY289/COUNTA($BI289:$CX289)</f>
        <v>0.90243902439024393</v>
      </c>
      <c r="DA289" s="43">
        <f>COUNTIF($BI289:$CX289,1)</f>
        <v>4</v>
      </c>
      <c r="DB289" s="42">
        <f>DA289/COUNTA($BI289:$CX289)</f>
        <v>9.7560975609756101E-2</v>
      </c>
      <c r="DC289" s="43">
        <f t="shared" si="115"/>
        <v>0</v>
      </c>
      <c r="DD289" s="42">
        <f t="shared" si="116"/>
        <v>0</v>
      </c>
      <c r="DE289" s="43">
        <f t="shared" si="117"/>
        <v>0</v>
      </c>
      <c r="DF289" s="42">
        <f t="shared" si="118"/>
        <v>0</v>
      </c>
      <c r="DG289" s="52">
        <f>(((CY289*2)+(DA289*1)+(DC289*0)))/COUNTA($BI289:$CX289)</f>
        <v>1.9024390243902438</v>
      </c>
      <c r="DH289" s="43" t="str">
        <f t="shared" si="119"/>
        <v>Đạt mục tiêu</v>
      </c>
      <c r="DI289" s="558" t="s">
        <v>1179</v>
      </c>
    </row>
    <row r="290" spans="1:113" s="38" customFormat="1" ht="81" customHeight="1" x14ac:dyDescent="0.25">
      <c r="A290" s="647"/>
      <c r="B290" s="452"/>
      <c r="C290" s="729"/>
      <c r="D290" s="690"/>
      <c r="E290" s="717"/>
      <c r="F290" s="139"/>
      <c r="G290" s="719"/>
      <c r="H290" s="251" t="s">
        <v>1180</v>
      </c>
      <c r="I290" s="528" t="s">
        <v>1123</v>
      </c>
      <c r="J290" s="461"/>
      <c r="K290" s="580" t="s">
        <v>27</v>
      </c>
      <c r="L290" s="405"/>
      <c r="M290" s="459"/>
      <c r="N290" s="51"/>
      <c r="O290" s="50"/>
      <c r="P290" s="459"/>
      <c r="Q290" s="459"/>
      <c r="R290" s="459"/>
      <c r="S290" s="459"/>
      <c r="T290" s="459"/>
      <c r="U290" s="459"/>
      <c r="V290" s="459"/>
      <c r="W290" s="459"/>
      <c r="X290" s="459"/>
      <c r="Y290" s="459"/>
      <c r="Z290" s="459"/>
      <c r="AA290" s="47"/>
      <c r="AB290" s="453"/>
      <c r="AC290" s="459"/>
      <c r="AD290" s="453"/>
      <c r="AE290" s="453"/>
      <c r="AF290" s="453"/>
      <c r="AG290" s="453"/>
      <c r="AH290" s="453"/>
      <c r="AI290" s="453"/>
      <c r="AJ290" s="453"/>
      <c r="AK290" s="453"/>
      <c r="AL290" s="453"/>
      <c r="AM290" s="453"/>
      <c r="AN290" s="453"/>
      <c r="AO290" s="453"/>
      <c r="AP290" s="453"/>
      <c r="AQ290" s="453"/>
      <c r="AR290" s="453"/>
      <c r="AS290" s="453"/>
      <c r="AT290" s="453"/>
      <c r="AU290" s="453"/>
      <c r="AV290" s="453"/>
      <c r="AW290" s="453"/>
      <c r="AX290" s="453"/>
      <c r="AY290" s="580" t="s">
        <v>32</v>
      </c>
      <c r="AZ290" s="477"/>
      <c r="BA290" s="47"/>
      <c r="BB290" s="47"/>
      <c r="BC290" s="453"/>
      <c r="BD290" s="453"/>
      <c r="BE290" s="453"/>
      <c r="BF290" s="453"/>
      <c r="BG290" s="453"/>
      <c r="BH290" s="453"/>
      <c r="BI290" s="453"/>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3"/>
      <c r="CZ290" s="42"/>
      <c r="DA290" s="43"/>
      <c r="DB290" s="42"/>
      <c r="DC290" s="43"/>
      <c r="DD290" s="42"/>
      <c r="DE290" s="43"/>
      <c r="DF290" s="42"/>
      <c r="DG290" s="52"/>
      <c r="DH290" s="43"/>
      <c r="DI290" s="47"/>
    </row>
    <row r="291" spans="1:113" s="38" customFormat="1" ht="30" hidden="1" customHeight="1" x14ac:dyDescent="0.25">
      <c r="A291" s="647"/>
      <c r="B291" s="282"/>
      <c r="C291" s="529"/>
      <c r="D291" s="140"/>
      <c r="E291" s="717"/>
      <c r="F291" s="139"/>
      <c r="G291" s="719"/>
      <c r="H291" s="329" t="s">
        <v>481</v>
      </c>
      <c r="I291" s="327"/>
      <c r="J291" s="329" t="s">
        <v>28</v>
      </c>
      <c r="K291" s="329" t="s">
        <v>27</v>
      </c>
      <c r="L291" s="310" t="s">
        <v>347</v>
      </c>
      <c r="M291" s="341" t="s">
        <v>37</v>
      </c>
      <c r="N291" s="51" t="s">
        <v>24</v>
      </c>
      <c r="O291" s="50"/>
      <c r="P291" s="341"/>
      <c r="Q291" s="341"/>
      <c r="R291" s="341" t="s">
        <v>24</v>
      </c>
      <c r="S291" s="341"/>
      <c r="T291" s="341"/>
      <c r="U291" s="341"/>
      <c r="V291" s="341"/>
      <c r="W291" s="341"/>
      <c r="X291" s="341"/>
      <c r="Y291" s="341"/>
      <c r="Z291" s="341"/>
      <c r="AA291" s="47">
        <v>1</v>
      </c>
      <c r="AB291" s="329"/>
      <c r="AC291" s="341"/>
      <c r="AD291" s="329"/>
      <c r="AE291" s="329"/>
      <c r="AF291" s="329"/>
      <c r="AG291" s="329" t="s">
        <v>32</v>
      </c>
      <c r="AH291" s="329" t="s">
        <v>32</v>
      </c>
      <c r="AI291" s="329"/>
      <c r="AJ291" s="329"/>
      <c r="AK291" s="329"/>
      <c r="AL291" s="329"/>
      <c r="AM291" s="329"/>
      <c r="AN291" s="329"/>
      <c r="AO291" s="329"/>
      <c r="AP291" s="329"/>
      <c r="AQ291" s="329"/>
      <c r="AR291" s="329"/>
      <c r="AS291" s="329"/>
      <c r="AT291" s="329"/>
      <c r="AU291" s="329"/>
      <c r="AV291" s="329"/>
      <c r="AW291" s="329"/>
      <c r="AX291" s="329"/>
      <c r="AY291" s="39"/>
      <c r="AZ291" s="39"/>
      <c r="BA291" s="39"/>
      <c r="BB291" s="39"/>
      <c r="BC291" s="329"/>
      <c r="BD291" s="329"/>
      <c r="BE291" s="329"/>
      <c r="BF291" s="329"/>
      <c r="BG291" s="329"/>
      <c r="BH291" s="329"/>
      <c r="BI291" s="329"/>
      <c r="BJ291" s="45">
        <v>2</v>
      </c>
      <c r="BK291" s="45">
        <v>1</v>
      </c>
      <c r="BL291" s="45">
        <v>2</v>
      </c>
      <c r="BM291" s="45">
        <v>1</v>
      </c>
      <c r="BN291" s="45">
        <v>1</v>
      </c>
      <c r="BO291" s="45">
        <v>2</v>
      </c>
      <c r="BP291" s="45">
        <v>2</v>
      </c>
      <c r="BQ291" s="45">
        <v>1</v>
      </c>
      <c r="BR291" s="45">
        <v>2</v>
      </c>
      <c r="BS291" s="45">
        <v>2</v>
      </c>
      <c r="BT291" s="45">
        <v>1</v>
      </c>
      <c r="BU291" s="45">
        <v>2</v>
      </c>
      <c r="BV291" s="45">
        <v>2</v>
      </c>
      <c r="BW291" s="45">
        <v>2</v>
      </c>
      <c r="BX291" s="45">
        <v>2</v>
      </c>
      <c r="BY291" s="45">
        <v>2</v>
      </c>
      <c r="BZ291" s="45">
        <v>1</v>
      </c>
      <c r="CA291" s="45">
        <v>1</v>
      </c>
      <c r="CB291" s="45">
        <v>2</v>
      </c>
      <c r="CC291" s="45">
        <v>2</v>
      </c>
      <c r="CD291" s="45">
        <v>2</v>
      </c>
      <c r="CE291" s="45">
        <v>2</v>
      </c>
      <c r="CF291" s="45">
        <v>1</v>
      </c>
      <c r="CG291" s="45">
        <v>2</v>
      </c>
      <c r="CH291" s="45">
        <v>2</v>
      </c>
      <c r="CI291" s="45">
        <v>2</v>
      </c>
      <c r="CJ291" s="45">
        <v>1</v>
      </c>
      <c r="CK291" s="45">
        <v>2</v>
      </c>
      <c r="CL291" s="45">
        <v>1</v>
      </c>
      <c r="CM291" s="45">
        <v>2</v>
      </c>
      <c r="CN291" s="45">
        <v>1</v>
      </c>
      <c r="CO291" s="45">
        <v>2</v>
      </c>
      <c r="CP291" s="45">
        <v>1</v>
      </c>
      <c r="CQ291" s="45">
        <v>2</v>
      </c>
      <c r="CR291" s="45">
        <v>2</v>
      </c>
      <c r="CS291" s="45">
        <v>2</v>
      </c>
      <c r="CT291" s="45">
        <v>2</v>
      </c>
      <c r="CU291" s="45">
        <v>1</v>
      </c>
      <c r="CV291" s="45">
        <v>2</v>
      </c>
      <c r="CW291" s="45">
        <v>2</v>
      </c>
      <c r="CX291" s="45">
        <v>1</v>
      </c>
      <c r="CY291" s="43">
        <f>COUNTIF($BJ291:$CX291,2)</f>
        <v>27</v>
      </c>
      <c r="CZ291" s="42">
        <f>CY291/COUNTA($BJ291:$CX291)</f>
        <v>0.65853658536585369</v>
      </c>
      <c r="DA291" s="43">
        <f>COUNTIF($BJ291:$CX291,1)</f>
        <v>14</v>
      </c>
      <c r="DB291" s="42">
        <f t="shared" ref="DB291:DB301" si="120">DA291/COUNTA($BI291:$CX291)</f>
        <v>0.34146341463414637</v>
      </c>
      <c r="DC291" s="43">
        <f t="shared" si="115"/>
        <v>0</v>
      </c>
      <c r="DD291" s="42">
        <f t="shared" si="116"/>
        <v>0</v>
      </c>
      <c r="DE291" s="43">
        <f t="shared" si="117"/>
        <v>0</v>
      </c>
      <c r="DF291" s="42">
        <f t="shared" si="118"/>
        <v>0</v>
      </c>
      <c r="DG291" s="52">
        <f t="shared" ref="DG291:DG305" si="121">(((CY291*2)+(DA291*1)+(DC291*0)))/COUNTA($BI291:$CX291)</f>
        <v>1.6585365853658536</v>
      </c>
      <c r="DH291" s="43" t="str">
        <f t="shared" si="119"/>
        <v>Đạt mục tiêu</v>
      </c>
      <c r="DI291" s="39"/>
    </row>
    <row r="292" spans="1:113" ht="30" hidden="1" customHeight="1" x14ac:dyDescent="0.25">
      <c r="A292" s="647"/>
      <c r="B292" s="669"/>
      <c r="C292" s="530"/>
      <c r="D292" s="140"/>
      <c r="E292" s="717"/>
      <c r="F292" s="139"/>
      <c r="G292" s="719"/>
      <c r="H292" s="321" t="s">
        <v>480</v>
      </c>
      <c r="I292" s="117"/>
      <c r="J292" s="321" t="s">
        <v>84</v>
      </c>
      <c r="K292" s="321" t="s">
        <v>27</v>
      </c>
      <c r="L292" s="347" t="s">
        <v>347</v>
      </c>
      <c r="M292" s="321" t="s">
        <v>37</v>
      </c>
      <c r="N292" s="307" t="s">
        <v>24</v>
      </c>
      <c r="O292" s="58">
        <v>1</v>
      </c>
      <c r="P292" s="318"/>
      <c r="Q292" s="318"/>
      <c r="R292" s="318"/>
      <c r="S292" s="318"/>
      <c r="T292" s="318"/>
      <c r="U292" s="318"/>
      <c r="V292" s="318" t="s">
        <v>24</v>
      </c>
      <c r="W292" s="318"/>
      <c r="X292" s="318"/>
      <c r="Y292" s="318"/>
      <c r="Z292" s="318"/>
      <c r="AA292" s="47">
        <f>COUNTIF(P292:Z292,"x")</f>
        <v>1</v>
      </c>
      <c r="AB292" s="318"/>
      <c r="AC292" s="318"/>
      <c r="AD292" s="318"/>
      <c r="AE292" s="318"/>
      <c r="AF292" s="318"/>
      <c r="AG292" s="318"/>
      <c r="AH292" s="318"/>
      <c r="AI292" s="318"/>
      <c r="AJ292" s="318"/>
      <c r="AK292" s="318"/>
      <c r="AL292" s="318" t="s">
        <v>32</v>
      </c>
      <c r="AM292" s="318" t="s">
        <v>46</v>
      </c>
      <c r="AN292" s="318"/>
      <c r="AO292" s="318" t="s">
        <v>32</v>
      </c>
      <c r="AP292" s="318"/>
      <c r="AQ292" s="318"/>
      <c r="AR292" s="318"/>
      <c r="AS292" s="318"/>
      <c r="AT292" s="318"/>
      <c r="AU292" s="318"/>
      <c r="AV292" s="318"/>
      <c r="AW292" s="318" t="s">
        <v>46</v>
      </c>
      <c r="AX292" s="318"/>
      <c r="AY292" s="342"/>
      <c r="AZ292" s="472"/>
      <c r="BA292" s="342"/>
      <c r="BB292" s="472"/>
      <c r="BC292" s="318"/>
      <c r="BD292" s="318"/>
      <c r="BE292" s="318"/>
      <c r="BF292" s="318"/>
      <c r="BG292" s="318"/>
      <c r="BH292" s="318"/>
      <c r="BI292" s="318"/>
      <c r="BJ292" s="45">
        <v>2</v>
      </c>
      <c r="BK292" s="45">
        <v>2</v>
      </c>
      <c r="BL292" s="45">
        <v>2</v>
      </c>
      <c r="BM292" s="45">
        <v>2</v>
      </c>
      <c r="BN292" s="45">
        <v>2</v>
      </c>
      <c r="BO292" s="45">
        <v>2</v>
      </c>
      <c r="BP292" s="45">
        <v>2</v>
      </c>
      <c r="BQ292" s="45">
        <v>2</v>
      </c>
      <c r="BR292" s="45">
        <v>2</v>
      </c>
      <c r="BS292" s="45">
        <v>2</v>
      </c>
      <c r="BT292" s="45">
        <v>2</v>
      </c>
      <c r="BU292" s="45">
        <v>2</v>
      </c>
      <c r="BV292" s="45">
        <v>2</v>
      </c>
      <c r="BW292" s="45">
        <v>2</v>
      </c>
      <c r="BX292" s="45">
        <v>2</v>
      </c>
      <c r="BY292" s="45">
        <v>2</v>
      </c>
      <c r="BZ292" s="45">
        <v>2</v>
      </c>
      <c r="CA292" s="45">
        <v>2</v>
      </c>
      <c r="CB292" s="45">
        <v>2</v>
      </c>
      <c r="CC292" s="45">
        <v>2</v>
      </c>
      <c r="CD292" s="45">
        <v>2</v>
      </c>
      <c r="CE292" s="45">
        <v>2</v>
      </c>
      <c r="CF292" s="45">
        <v>2</v>
      </c>
      <c r="CG292" s="45">
        <v>2</v>
      </c>
      <c r="CH292" s="45">
        <v>2</v>
      </c>
      <c r="CI292" s="45">
        <v>2</v>
      </c>
      <c r="CJ292" s="45">
        <v>2</v>
      </c>
      <c r="CK292" s="45">
        <v>2</v>
      </c>
      <c r="CL292" s="45">
        <v>2</v>
      </c>
      <c r="CM292" s="45">
        <v>2</v>
      </c>
      <c r="CN292" s="45">
        <v>2</v>
      </c>
      <c r="CO292" s="45">
        <v>2</v>
      </c>
      <c r="CP292" s="45">
        <v>2</v>
      </c>
      <c r="CQ292" s="45">
        <v>2</v>
      </c>
      <c r="CR292" s="45">
        <v>2</v>
      </c>
      <c r="CS292" s="45">
        <v>2</v>
      </c>
      <c r="CT292" s="45">
        <v>2</v>
      </c>
      <c r="CU292" s="45"/>
      <c r="CV292" s="45"/>
      <c r="CW292" s="45"/>
      <c r="CX292" s="45">
        <v>2</v>
      </c>
      <c r="CY292" s="43">
        <f>COUNTIF($BJ292:$CX292,2)</f>
        <v>38</v>
      </c>
      <c r="CZ292" s="42">
        <f>CY292/COUNTA($BJ292:$CX292)</f>
        <v>1</v>
      </c>
      <c r="DA292" s="43">
        <f>COUNTIF($BJ292:$CX292,1)</f>
        <v>0</v>
      </c>
      <c r="DB292" s="42">
        <f t="shared" si="120"/>
        <v>0</v>
      </c>
      <c r="DC292" s="43">
        <f t="shared" si="115"/>
        <v>0</v>
      </c>
      <c r="DD292" s="42">
        <f t="shared" si="116"/>
        <v>0</v>
      </c>
      <c r="DE292" s="43">
        <f t="shared" si="117"/>
        <v>0</v>
      </c>
      <c r="DF292" s="42">
        <f t="shared" si="118"/>
        <v>0</v>
      </c>
      <c r="DG292" s="52">
        <f t="shared" si="121"/>
        <v>2</v>
      </c>
      <c r="DH292" s="43" t="str">
        <f t="shared" si="119"/>
        <v>Đạt mục tiêu</v>
      </c>
      <c r="DI292" s="342"/>
    </row>
    <row r="293" spans="1:113" ht="30" hidden="1" customHeight="1" x14ac:dyDescent="0.25">
      <c r="A293" s="647"/>
      <c r="B293" s="669"/>
      <c r="C293" s="529"/>
      <c r="D293" s="359"/>
      <c r="E293" s="717"/>
      <c r="F293" s="359"/>
      <c r="G293" s="719"/>
      <c r="H293" s="321" t="s">
        <v>479</v>
      </c>
      <c r="I293" s="117"/>
      <c r="J293" s="321" t="s">
        <v>43</v>
      </c>
      <c r="K293" s="321" t="s">
        <v>27</v>
      </c>
      <c r="L293" s="347" t="s">
        <v>201</v>
      </c>
      <c r="M293" s="321"/>
      <c r="N293" s="307"/>
      <c r="O293" s="50">
        <v>1</v>
      </c>
      <c r="P293" s="318"/>
      <c r="Q293" s="318"/>
      <c r="R293" s="318"/>
      <c r="S293" s="318" t="s">
        <v>24</v>
      </c>
      <c r="T293" s="318"/>
      <c r="U293" s="318"/>
      <c r="V293" s="318"/>
      <c r="W293" s="318"/>
      <c r="X293" s="318"/>
      <c r="Y293" s="318"/>
      <c r="Z293" s="318"/>
      <c r="AA293" s="47"/>
      <c r="AB293" s="318"/>
      <c r="AC293" s="318"/>
      <c r="AD293" s="318"/>
      <c r="AE293" s="318"/>
      <c r="AF293" s="318"/>
      <c r="AG293" s="318"/>
      <c r="AH293" s="318"/>
      <c r="AI293" s="318"/>
      <c r="AJ293" s="318"/>
      <c r="AK293" s="318"/>
      <c r="AL293" s="318"/>
      <c r="AM293" s="318"/>
      <c r="AN293" s="318" t="s">
        <v>32</v>
      </c>
      <c r="AO293" s="318"/>
      <c r="AP293" s="318"/>
      <c r="AQ293" s="318"/>
      <c r="AR293" s="318"/>
      <c r="AS293" s="318"/>
      <c r="AT293" s="318"/>
      <c r="AU293" s="318"/>
      <c r="AV293" s="318"/>
      <c r="AW293" s="318"/>
      <c r="AX293" s="318"/>
      <c r="AY293" s="342"/>
      <c r="AZ293" s="472"/>
      <c r="BA293" s="342"/>
      <c r="BB293" s="472"/>
      <c r="BC293" s="318"/>
      <c r="BD293" s="318"/>
      <c r="BE293" s="318"/>
      <c r="BF293" s="318"/>
      <c r="BG293" s="318"/>
      <c r="BH293" s="318"/>
      <c r="BI293" s="318"/>
      <c r="BJ293" s="45">
        <v>2</v>
      </c>
      <c r="BK293" s="45">
        <v>1</v>
      </c>
      <c r="BL293" s="45">
        <v>2</v>
      </c>
      <c r="BM293" s="45">
        <v>2</v>
      </c>
      <c r="BN293" s="45">
        <v>2</v>
      </c>
      <c r="BO293" s="45">
        <v>2</v>
      </c>
      <c r="BP293" s="45">
        <v>2</v>
      </c>
      <c r="BQ293" s="45">
        <v>2</v>
      </c>
      <c r="BR293" s="45">
        <v>2</v>
      </c>
      <c r="BS293" s="45">
        <v>2</v>
      </c>
      <c r="BT293" s="45">
        <v>1</v>
      </c>
      <c r="BU293" s="45">
        <v>2</v>
      </c>
      <c r="BV293" s="45">
        <v>2</v>
      </c>
      <c r="BW293" s="45">
        <v>2</v>
      </c>
      <c r="BX293" s="45">
        <v>2</v>
      </c>
      <c r="BY293" s="45">
        <v>2</v>
      </c>
      <c r="BZ293" s="45">
        <v>1</v>
      </c>
      <c r="CA293" s="45">
        <v>2</v>
      </c>
      <c r="CB293" s="45">
        <v>2</v>
      </c>
      <c r="CC293" s="45">
        <v>2</v>
      </c>
      <c r="CD293" s="45">
        <v>2</v>
      </c>
      <c r="CE293" s="45">
        <v>2</v>
      </c>
      <c r="CF293" s="45">
        <v>2</v>
      </c>
      <c r="CG293" s="45">
        <v>2</v>
      </c>
      <c r="CH293" s="45">
        <v>2</v>
      </c>
      <c r="CI293" s="45">
        <v>2</v>
      </c>
      <c r="CJ293" s="45">
        <v>2</v>
      </c>
      <c r="CK293" s="45">
        <v>2</v>
      </c>
      <c r="CL293" s="45">
        <v>2</v>
      </c>
      <c r="CM293" s="45">
        <v>2</v>
      </c>
      <c r="CN293" s="45">
        <v>1</v>
      </c>
      <c r="CO293" s="45">
        <v>2</v>
      </c>
      <c r="CP293" s="45">
        <v>2</v>
      </c>
      <c r="CQ293" s="45">
        <v>2</v>
      </c>
      <c r="CR293" s="45">
        <v>2</v>
      </c>
      <c r="CS293" s="45">
        <v>2</v>
      </c>
      <c r="CT293" s="45">
        <v>2</v>
      </c>
      <c r="CU293" s="45">
        <v>2</v>
      </c>
      <c r="CV293" s="45">
        <v>2</v>
      </c>
      <c r="CW293" s="45">
        <v>2</v>
      </c>
      <c r="CX293" s="45">
        <v>2</v>
      </c>
      <c r="CY293" s="138">
        <f>COUNTIF($BI293:$CX293,2)</f>
        <v>37</v>
      </c>
      <c r="CZ293" s="53">
        <f>CY293/COUNTA($BI293:$CX293)</f>
        <v>0.90243902439024393</v>
      </c>
      <c r="DA293" s="138">
        <f>COUNTIF($BI293:$CX293,1)</f>
        <v>4</v>
      </c>
      <c r="DB293" s="136">
        <f t="shared" si="120"/>
        <v>9.7560975609756101E-2</v>
      </c>
      <c r="DC293" s="138">
        <f t="shared" si="115"/>
        <v>0</v>
      </c>
      <c r="DD293" s="136">
        <f t="shared" si="116"/>
        <v>0</v>
      </c>
      <c r="DE293" s="137">
        <f t="shared" si="117"/>
        <v>0</v>
      </c>
      <c r="DF293" s="136">
        <f t="shared" si="118"/>
        <v>0</v>
      </c>
      <c r="DG293" s="135">
        <f t="shared" si="121"/>
        <v>1.9024390243902438</v>
      </c>
      <c r="DH293" s="43" t="str">
        <f t="shared" si="119"/>
        <v>Đạt mục tiêu</v>
      </c>
      <c r="DI293" s="342"/>
    </row>
    <row r="294" spans="1:113" s="38" customFormat="1" ht="30" hidden="1" customHeight="1" x14ac:dyDescent="0.25">
      <c r="A294" s="647"/>
      <c r="B294" s="669"/>
      <c r="C294" s="529"/>
      <c r="D294" s="359"/>
      <c r="E294" s="717"/>
      <c r="F294" s="359"/>
      <c r="G294" s="719"/>
      <c r="H294" s="329" t="s">
        <v>478</v>
      </c>
      <c r="I294" s="327"/>
      <c r="J294" s="329" t="s">
        <v>43</v>
      </c>
      <c r="K294" s="329" t="s">
        <v>27</v>
      </c>
      <c r="L294" s="310" t="s">
        <v>347</v>
      </c>
      <c r="M294" s="341" t="s">
        <v>37</v>
      </c>
      <c r="N294" s="51" t="s">
        <v>24</v>
      </c>
      <c r="O294" s="50"/>
      <c r="P294" s="341"/>
      <c r="Q294" s="341"/>
      <c r="R294" s="341"/>
      <c r="S294" s="341" t="s">
        <v>24</v>
      </c>
      <c r="T294" s="341"/>
      <c r="U294" s="341"/>
      <c r="V294" s="341"/>
      <c r="W294" s="341"/>
      <c r="X294" s="341"/>
      <c r="Y294" s="341"/>
      <c r="Z294" s="341"/>
      <c r="AA294" s="47">
        <f t="shared" ref="AA294:AA305" si="122">COUNTIF(P294:Z294,"x")</f>
        <v>1</v>
      </c>
      <c r="AB294" s="341"/>
      <c r="AC294" s="341"/>
      <c r="AD294" s="329"/>
      <c r="AE294" s="329"/>
      <c r="AF294" s="329"/>
      <c r="AG294" s="329"/>
      <c r="AH294" s="329"/>
      <c r="AI294" s="329"/>
      <c r="AJ294" s="329"/>
      <c r="AK294" s="329"/>
      <c r="AL294" s="329"/>
      <c r="AM294" s="329" t="s">
        <v>32</v>
      </c>
      <c r="AN294" s="329"/>
      <c r="AO294" s="329" t="s">
        <v>32</v>
      </c>
      <c r="AP294" s="329" t="s">
        <v>46</v>
      </c>
      <c r="AQ294" s="329"/>
      <c r="AR294" s="329" t="s">
        <v>46</v>
      </c>
      <c r="AS294" s="329" t="s">
        <v>32</v>
      </c>
      <c r="AT294" s="329"/>
      <c r="AU294" s="329"/>
      <c r="AV294" s="329"/>
      <c r="AW294" s="329"/>
      <c r="AX294" s="329"/>
      <c r="AY294" s="39"/>
      <c r="AZ294" s="39"/>
      <c r="BA294" s="39"/>
      <c r="BB294" s="39"/>
      <c r="BC294" s="329"/>
      <c r="BD294" s="329"/>
      <c r="BE294" s="329"/>
      <c r="BF294" s="329"/>
      <c r="BG294" s="329"/>
      <c r="BH294" s="329"/>
      <c r="BI294" s="329"/>
      <c r="BJ294" s="45">
        <v>2</v>
      </c>
      <c r="BK294" s="45">
        <v>1</v>
      </c>
      <c r="BL294" s="45">
        <v>2</v>
      </c>
      <c r="BM294" s="45">
        <v>2</v>
      </c>
      <c r="BN294" s="45">
        <v>2</v>
      </c>
      <c r="BO294" s="45">
        <v>2</v>
      </c>
      <c r="BP294" s="45">
        <v>2</v>
      </c>
      <c r="BQ294" s="45">
        <v>2</v>
      </c>
      <c r="BR294" s="45">
        <v>2</v>
      </c>
      <c r="BS294" s="45">
        <v>2</v>
      </c>
      <c r="BT294" s="45">
        <v>1</v>
      </c>
      <c r="BU294" s="45">
        <v>2</v>
      </c>
      <c r="BV294" s="45">
        <v>2</v>
      </c>
      <c r="BW294" s="45">
        <v>2</v>
      </c>
      <c r="BX294" s="45">
        <v>2</v>
      </c>
      <c r="BY294" s="45">
        <v>2</v>
      </c>
      <c r="BZ294" s="45">
        <v>1</v>
      </c>
      <c r="CA294" s="45">
        <v>2</v>
      </c>
      <c r="CB294" s="45">
        <v>2</v>
      </c>
      <c r="CC294" s="45">
        <v>2</v>
      </c>
      <c r="CD294" s="45">
        <v>2</v>
      </c>
      <c r="CE294" s="45">
        <v>2</v>
      </c>
      <c r="CF294" s="45">
        <v>2</v>
      </c>
      <c r="CG294" s="45">
        <v>2</v>
      </c>
      <c r="CH294" s="45">
        <v>2</v>
      </c>
      <c r="CI294" s="45">
        <v>2</v>
      </c>
      <c r="CJ294" s="45">
        <v>2</v>
      </c>
      <c r="CK294" s="45">
        <v>2</v>
      </c>
      <c r="CL294" s="45">
        <v>2</v>
      </c>
      <c r="CM294" s="45">
        <v>2</v>
      </c>
      <c r="CN294" s="45">
        <v>1</v>
      </c>
      <c r="CO294" s="45">
        <v>2</v>
      </c>
      <c r="CP294" s="45">
        <v>2</v>
      </c>
      <c r="CQ294" s="45">
        <v>2</v>
      </c>
      <c r="CR294" s="45">
        <v>2</v>
      </c>
      <c r="CS294" s="45">
        <v>2</v>
      </c>
      <c r="CT294" s="45">
        <v>2</v>
      </c>
      <c r="CU294" s="45">
        <v>2</v>
      </c>
      <c r="CV294" s="45">
        <v>2</v>
      </c>
      <c r="CW294" s="45">
        <v>2</v>
      </c>
      <c r="CX294" s="45">
        <v>2</v>
      </c>
      <c r="CY294" s="43">
        <f>COUNTIF($BJ294:$CX294,2)</f>
        <v>37</v>
      </c>
      <c r="CZ294" s="53">
        <f>CY294/COUNTA($BI294:$CX294)</f>
        <v>0.90243902439024393</v>
      </c>
      <c r="DA294" s="43">
        <f>COUNTIF($BJ294:$CX294,1)</f>
        <v>4</v>
      </c>
      <c r="DB294" s="42">
        <f t="shared" si="120"/>
        <v>9.7560975609756101E-2</v>
      </c>
      <c r="DC294" s="43">
        <f t="shared" si="115"/>
        <v>0</v>
      </c>
      <c r="DD294" s="42">
        <f t="shared" si="116"/>
        <v>0</v>
      </c>
      <c r="DE294" s="43">
        <f t="shared" si="117"/>
        <v>0</v>
      </c>
      <c r="DF294" s="42">
        <f t="shared" si="118"/>
        <v>0</v>
      </c>
      <c r="DG294" s="52">
        <f t="shared" si="121"/>
        <v>1.9024390243902438</v>
      </c>
      <c r="DH294" s="43" t="str">
        <f t="shared" si="119"/>
        <v>Đạt mục tiêu</v>
      </c>
      <c r="DI294" s="39"/>
    </row>
    <row r="295" spans="1:113" s="38" customFormat="1" ht="30" hidden="1" customHeight="1" x14ac:dyDescent="0.25">
      <c r="A295" s="647"/>
      <c r="B295" s="669"/>
      <c r="C295" s="530"/>
      <c r="D295" s="359"/>
      <c r="E295" s="717"/>
      <c r="F295" s="359"/>
      <c r="G295" s="719"/>
      <c r="H295" s="337" t="s">
        <v>477</v>
      </c>
      <c r="I295" s="350"/>
      <c r="J295" s="337" t="s">
        <v>57</v>
      </c>
      <c r="K295" s="337" t="s">
        <v>27</v>
      </c>
      <c r="L295" s="309" t="s">
        <v>347</v>
      </c>
      <c r="M295" s="332" t="s">
        <v>37</v>
      </c>
      <c r="N295" s="336" t="s">
        <v>24</v>
      </c>
      <c r="O295" s="50"/>
      <c r="P295" s="341"/>
      <c r="Q295" s="341"/>
      <c r="R295" s="341"/>
      <c r="S295" s="341"/>
      <c r="T295" s="341"/>
      <c r="U295" s="341"/>
      <c r="V295" s="341"/>
      <c r="W295" s="341" t="s">
        <v>24</v>
      </c>
      <c r="X295" s="341"/>
      <c r="Y295" s="341"/>
      <c r="Z295" s="341"/>
      <c r="AA295" s="47">
        <f t="shared" si="122"/>
        <v>1</v>
      </c>
      <c r="AB295" s="341"/>
      <c r="AC295" s="341"/>
      <c r="AD295" s="329"/>
      <c r="AE295" s="329"/>
      <c r="AF295" s="329"/>
      <c r="AG295" s="329"/>
      <c r="AH295" s="329"/>
      <c r="AI295" s="329"/>
      <c r="AJ295" s="329"/>
      <c r="AK295" s="329"/>
      <c r="AL295" s="329"/>
      <c r="AM295" s="329"/>
      <c r="AN295" s="329"/>
      <c r="AO295" s="329"/>
      <c r="AP295" s="329"/>
      <c r="AQ295" s="329"/>
      <c r="AR295" s="329"/>
      <c r="AS295" s="329"/>
      <c r="AT295" s="329"/>
      <c r="AU295" s="329"/>
      <c r="AV295" s="329"/>
      <c r="AW295" s="329"/>
      <c r="AX295" s="329"/>
      <c r="AY295" s="39"/>
      <c r="AZ295" s="39"/>
      <c r="BA295" s="39"/>
      <c r="BB295" s="39"/>
      <c r="BC295" s="329"/>
      <c r="BD295" s="329"/>
      <c r="BE295" s="329"/>
      <c r="BF295" s="329"/>
      <c r="BG295" s="329"/>
      <c r="BH295" s="329"/>
      <c r="BI295" s="329"/>
      <c r="BJ295" s="45">
        <v>2</v>
      </c>
      <c r="BK295" s="45">
        <v>2</v>
      </c>
      <c r="BL295" s="45">
        <v>2</v>
      </c>
      <c r="BM295" s="45">
        <v>2</v>
      </c>
      <c r="BN295" s="45">
        <v>2</v>
      </c>
      <c r="BO295" s="45">
        <v>2</v>
      </c>
      <c r="BP295" s="45">
        <v>2</v>
      </c>
      <c r="BQ295" s="45">
        <v>2</v>
      </c>
      <c r="BR295" s="45">
        <v>2</v>
      </c>
      <c r="BS295" s="45">
        <v>2</v>
      </c>
      <c r="BT295" s="45">
        <v>2</v>
      </c>
      <c r="BU295" s="45">
        <v>2</v>
      </c>
      <c r="BV295" s="45">
        <v>2</v>
      </c>
      <c r="BW295" s="45">
        <v>2</v>
      </c>
      <c r="BX295" s="45">
        <v>2</v>
      </c>
      <c r="BY295" s="45">
        <v>2</v>
      </c>
      <c r="BZ295" s="45">
        <v>2</v>
      </c>
      <c r="CA295" s="45">
        <v>2</v>
      </c>
      <c r="CB295" s="45">
        <v>2</v>
      </c>
      <c r="CC295" s="45">
        <v>2</v>
      </c>
      <c r="CD295" s="45">
        <v>2</v>
      </c>
      <c r="CE295" s="45">
        <v>2</v>
      </c>
      <c r="CF295" s="45">
        <v>2</v>
      </c>
      <c r="CG295" s="45">
        <v>2</v>
      </c>
      <c r="CH295" s="45">
        <v>2</v>
      </c>
      <c r="CI295" s="45">
        <v>2</v>
      </c>
      <c r="CJ295" s="45">
        <v>2</v>
      </c>
      <c r="CK295" s="45">
        <v>2</v>
      </c>
      <c r="CL295" s="45">
        <v>2</v>
      </c>
      <c r="CM295" s="45">
        <v>2</v>
      </c>
      <c r="CN295" s="45">
        <v>2</v>
      </c>
      <c r="CO295" s="45">
        <v>2</v>
      </c>
      <c r="CP295" s="45">
        <v>2</v>
      </c>
      <c r="CQ295" s="45">
        <v>2</v>
      </c>
      <c r="CR295" s="45">
        <v>2</v>
      </c>
      <c r="CS295" s="45">
        <v>2</v>
      </c>
      <c r="CT295" s="45">
        <v>2</v>
      </c>
      <c r="CU295" s="45"/>
      <c r="CV295" s="45"/>
      <c r="CW295" s="45"/>
      <c r="CX295" s="45">
        <v>2</v>
      </c>
      <c r="CY295" s="43">
        <f>COUNTIF($BJ295:$CX295,2)</f>
        <v>38</v>
      </c>
      <c r="CZ295" s="42">
        <f>CY295/COUNTA($BJ295:$CX295)</f>
        <v>1</v>
      </c>
      <c r="DA295" s="43">
        <f>COUNTIF($BJ295:$CX295,1)</f>
        <v>0</v>
      </c>
      <c r="DB295" s="42">
        <f t="shared" si="120"/>
        <v>0</v>
      </c>
      <c r="DC295" s="43">
        <f t="shared" si="115"/>
        <v>0</v>
      </c>
      <c r="DD295" s="42">
        <f t="shared" si="116"/>
        <v>0</v>
      </c>
      <c r="DE295" s="43">
        <f t="shared" si="117"/>
        <v>0</v>
      </c>
      <c r="DF295" s="42">
        <f t="shared" si="118"/>
        <v>0</v>
      </c>
      <c r="DG295" s="52">
        <f t="shared" si="121"/>
        <v>2</v>
      </c>
      <c r="DH295" s="43" t="str">
        <f t="shared" si="119"/>
        <v>Đạt mục tiêu</v>
      </c>
      <c r="DI295" s="39"/>
    </row>
    <row r="296" spans="1:113" s="38" customFormat="1" ht="30" hidden="1" customHeight="1" x14ac:dyDescent="0.25">
      <c r="A296" s="647"/>
      <c r="B296" s="282"/>
      <c r="C296" s="529"/>
      <c r="D296" s="359"/>
      <c r="E296" s="717"/>
      <c r="F296" s="359"/>
      <c r="G296" s="719"/>
      <c r="H296" s="329" t="s">
        <v>476</v>
      </c>
      <c r="I296" s="327">
        <v>1</v>
      </c>
      <c r="J296" s="329" t="s">
        <v>66</v>
      </c>
      <c r="K296" s="329" t="s">
        <v>27</v>
      </c>
      <c r="L296" s="310" t="s">
        <v>347</v>
      </c>
      <c r="M296" s="341" t="s">
        <v>37</v>
      </c>
      <c r="N296" s="51" t="s">
        <v>24</v>
      </c>
      <c r="O296" s="50">
        <v>1</v>
      </c>
      <c r="P296" s="341"/>
      <c r="Q296" s="341"/>
      <c r="R296" s="341"/>
      <c r="S296" s="341"/>
      <c r="T296" s="341"/>
      <c r="U296" s="341" t="s">
        <v>24</v>
      </c>
      <c r="V296" s="341"/>
      <c r="W296" s="341"/>
      <c r="X296" s="341"/>
      <c r="Y296" s="341"/>
      <c r="Z296" s="341"/>
      <c r="AA296" s="47">
        <f t="shared" si="122"/>
        <v>1</v>
      </c>
      <c r="AB296" s="341"/>
      <c r="AC296" s="341"/>
      <c r="AD296" s="329"/>
      <c r="AE296" s="329"/>
      <c r="AF296" s="329"/>
      <c r="AG296" s="329"/>
      <c r="AH296" s="329"/>
      <c r="AI296" s="329"/>
      <c r="AJ296" s="329"/>
      <c r="AK296" s="329"/>
      <c r="AL296" s="329"/>
      <c r="AM296" s="329"/>
      <c r="AN296" s="329"/>
      <c r="AO296" s="329"/>
      <c r="AP296" s="329"/>
      <c r="AQ296" s="329"/>
      <c r="AR296" s="329"/>
      <c r="AS296" s="329"/>
      <c r="AT296" s="329"/>
      <c r="AU296" s="329" t="s">
        <v>46</v>
      </c>
      <c r="AV296" s="329" t="s">
        <v>32</v>
      </c>
      <c r="AW296" s="329"/>
      <c r="AX296" s="329" t="s">
        <v>46</v>
      </c>
      <c r="AY296" s="39"/>
      <c r="AZ296" s="39"/>
      <c r="BA296" s="39"/>
      <c r="BB296" s="39"/>
      <c r="BC296" s="329"/>
      <c r="BD296" s="329"/>
      <c r="BE296" s="329"/>
      <c r="BF296" s="329"/>
      <c r="BG296" s="329"/>
      <c r="BH296" s="329"/>
      <c r="BI296" s="329"/>
      <c r="BJ296" s="45">
        <v>2</v>
      </c>
      <c r="BK296" s="45">
        <v>2</v>
      </c>
      <c r="BL296" s="45">
        <v>2</v>
      </c>
      <c r="BM296" s="45">
        <v>2</v>
      </c>
      <c r="BN296" s="45">
        <v>2</v>
      </c>
      <c r="BO296" s="45">
        <v>2</v>
      </c>
      <c r="BP296" s="45">
        <v>2</v>
      </c>
      <c r="BQ296" s="45">
        <v>2</v>
      </c>
      <c r="BR296" s="45">
        <v>2</v>
      </c>
      <c r="BS296" s="45">
        <v>2</v>
      </c>
      <c r="BT296" s="45">
        <v>2</v>
      </c>
      <c r="BU296" s="45">
        <v>2</v>
      </c>
      <c r="BV296" s="45">
        <v>2</v>
      </c>
      <c r="BW296" s="45">
        <v>2</v>
      </c>
      <c r="BX296" s="45">
        <v>2</v>
      </c>
      <c r="BY296" s="45">
        <v>2</v>
      </c>
      <c r="BZ296" s="45">
        <v>2</v>
      </c>
      <c r="CA296" s="45">
        <v>2</v>
      </c>
      <c r="CB296" s="45">
        <v>2</v>
      </c>
      <c r="CC296" s="45">
        <v>2</v>
      </c>
      <c r="CD296" s="45">
        <v>2</v>
      </c>
      <c r="CE296" s="45">
        <v>2</v>
      </c>
      <c r="CF296" s="45">
        <v>2</v>
      </c>
      <c r="CG296" s="45">
        <v>2</v>
      </c>
      <c r="CH296" s="45">
        <v>2</v>
      </c>
      <c r="CI296" s="45">
        <v>2</v>
      </c>
      <c r="CJ296" s="45">
        <v>2</v>
      </c>
      <c r="CK296" s="45">
        <v>2</v>
      </c>
      <c r="CL296" s="45">
        <v>2</v>
      </c>
      <c r="CM296" s="45">
        <v>2</v>
      </c>
      <c r="CN296" s="45">
        <v>2</v>
      </c>
      <c r="CO296" s="45">
        <v>2</v>
      </c>
      <c r="CP296" s="45">
        <v>2</v>
      </c>
      <c r="CQ296" s="45">
        <v>2</v>
      </c>
      <c r="CR296" s="45">
        <v>2</v>
      </c>
      <c r="CS296" s="45">
        <v>2</v>
      </c>
      <c r="CT296" s="45">
        <v>2</v>
      </c>
      <c r="CU296" s="45"/>
      <c r="CV296" s="45"/>
      <c r="CW296" s="45"/>
      <c r="CX296" s="45">
        <v>2</v>
      </c>
      <c r="CY296" s="43">
        <f t="shared" ref="CY296:CY305" si="123">COUNTIF($BI296:$CX296,2)</f>
        <v>38</v>
      </c>
      <c r="CZ296" s="42">
        <f t="shared" ref="CZ296:CZ301" si="124">CY296/COUNTA($BI296:$CX296)</f>
        <v>1</v>
      </c>
      <c r="DA296" s="43">
        <f t="shared" ref="DA296:DA301" si="125">COUNTIF($BI296:$CX296,1)</f>
        <v>0</v>
      </c>
      <c r="DB296" s="42">
        <f t="shared" si="120"/>
        <v>0</v>
      </c>
      <c r="DC296" s="43">
        <f t="shared" si="115"/>
        <v>0</v>
      </c>
      <c r="DD296" s="42">
        <f t="shared" si="116"/>
        <v>0</v>
      </c>
      <c r="DE296" s="43">
        <f t="shared" si="117"/>
        <v>0</v>
      </c>
      <c r="DF296" s="42">
        <f t="shared" si="118"/>
        <v>0</v>
      </c>
      <c r="DG296" s="52">
        <f t="shared" si="121"/>
        <v>2</v>
      </c>
      <c r="DH296" s="43" t="str">
        <f t="shared" si="119"/>
        <v>Đạt mục tiêu</v>
      </c>
      <c r="DI296" s="39"/>
    </row>
    <row r="297" spans="1:113" s="38" customFormat="1" ht="30" hidden="1" customHeight="1" x14ac:dyDescent="0.25">
      <c r="A297" s="647"/>
      <c r="B297" s="282"/>
      <c r="C297" s="529"/>
      <c r="D297" s="359"/>
      <c r="E297" s="717"/>
      <c r="F297" s="359" t="s">
        <v>34</v>
      </c>
      <c r="G297" s="719"/>
      <c r="H297" s="329" t="s">
        <v>475</v>
      </c>
      <c r="I297" s="327">
        <v>1</v>
      </c>
      <c r="J297" s="329" t="s">
        <v>47</v>
      </c>
      <c r="K297" s="329" t="s">
        <v>27</v>
      </c>
      <c r="L297" s="310" t="s">
        <v>347</v>
      </c>
      <c r="M297" s="341" t="s">
        <v>37</v>
      </c>
      <c r="N297" s="51" t="s">
        <v>24</v>
      </c>
      <c r="O297" s="50">
        <v>1</v>
      </c>
      <c r="P297" s="341"/>
      <c r="Q297" s="341"/>
      <c r="R297" s="341"/>
      <c r="S297" s="341"/>
      <c r="T297" s="341" t="s">
        <v>24</v>
      </c>
      <c r="U297" s="341"/>
      <c r="V297" s="341"/>
      <c r="W297" s="341"/>
      <c r="X297" s="341"/>
      <c r="Y297" s="341"/>
      <c r="Z297" s="341"/>
      <c r="AA297" s="47">
        <f t="shared" si="122"/>
        <v>1</v>
      </c>
      <c r="AB297" s="341"/>
      <c r="AC297" s="341"/>
      <c r="AD297" s="329"/>
      <c r="AE297" s="329"/>
      <c r="AF297" s="329"/>
      <c r="AG297" s="329"/>
      <c r="AH297" s="329"/>
      <c r="AI297" s="329"/>
      <c r="AJ297" s="329"/>
      <c r="AK297" s="329"/>
      <c r="AL297" s="329"/>
      <c r="AM297" s="329"/>
      <c r="AN297" s="329"/>
      <c r="AO297" s="329"/>
      <c r="AP297" s="329"/>
      <c r="AQ297" s="329" t="s">
        <v>46</v>
      </c>
      <c r="AR297" s="329" t="s">
        <v>32</v>
      </c>
      <c r="AS297" s="329" t="s">
        <v>46</v>
      </c>
      <c r="AT297" s="329" t="s">
        <v>40</v>
      </c>
      <c r="AU297" s="329"/>
      <c r="AV297" s="329"/>
      <c r="AW297" s="329"/>
      <c r="AX297" s="329"/>
      <c r="AY297" s="39"/>
      <c r="AZ297" s="39"/>
      <c r="BA297" s="39"/>
      <c r="BB297" s="39"/>
      <c r="BC297" s="329"/>
      <c r="BD297" s="329"/>
      <c r="BE297" s="329"/>
      <c r="BF297" s="329"/>
      <c r="BG297" s="329"/>
      <c r="BH297" s="329"/>
      <c r="BI297" s="329"/>
      <c r="BJ297" s="45">
        <v>2</v>
      </c>
      <c r="BK297" s="45">
        <v>2</v>
      </c>
      <c r="BL297" s="45">
        <v>2</v>
      </c>
      <c r="BM297" s="45">
        <v>2</v>
      </c>
      <c r="BN297" s="45">
        <v>2</v>
      </c>
      <c r="BO297" s="45">
        <v>2</v>
      </c>
      <c r="BP297" s="45">
        <v>2</v>
      </c>
      <c r="BQ297" s="45">
        <v>2</v>
      </c>
      <c r="BR297" s="45">
        <v>2</v>
      </c>
      <c r="BS297" s="45">
        <v>2</v>
      </c>
      <c r="BT297" s="45">
        <v>2</v>
      </c>
      <c r="BU297" s="45">
        <v>2</v>
      </c>
      <c r="BV297" s="45">
        <v>2</v>
      </c>
      <c r="BW297" s="45">
        <v>2</v>
      </c>
      <c r="BX297" s="45">
        <v>2</v>
      </c>
      <c r="BY297" s="45">
        <v>2</v>
      </c>
      <c r="BZ297" s="45">
        <v>2</v>
      </c>
      <c r="CA297" s="45">
        <v>2</v>
      </c>
      <c r="CB297" s="45">
        <v>2</v>
      </c>
      <c r="CC297" s="45">
        <v>2</v>
      </c>
      <c r="CD297" s="45">
        <v>2</v>
      </c>
      <c r="CE297" s="45">
        <v>2</v>
      </c>
      <c r="CF297" s="45">
        <v>2</v>
      </c>
      <c r="CG297" s="45">
        <v>2</v>
      </c>
      <c r="CH297" s="45">
        <v>2</v>
      </c>
      <c r="CI297" s="45">
        <v>2</v>
      </c>
      <c r="CJ297" s="45">
        <v>2</v>
      </c>
      <c r="CK297" s="45">
        <v>2</v>
      </c>
      <c r="CL297" s="45">
        <v>2</v>
      </c>
      <c r="CM297" s="45">
        <v>2</v>
      </c>
      <c r="CN297" s="45">
        <v>2</v>
      </c>
      <c r="CO297" s="45">
        <v>2</v>
      </c>
      <c r="CP297" s="45">
        <v>2</v>
      </c>
      <c r="CQ297" s="45">
        <v>2</v>
      </c>
      <c r="CR297" s="45">
        <v>2</v>
      </c>
      <c r="CS297" s="45">
        <v>2</v>
      </c>
      <c r="CT297" s="45">
        <v>2</v>
      </c>
      <c r="CU297" s="45"/>
      <c r="CV297" s="45"/>
      <c r="CW297" s="45"/>
      <c r="CX297" s="45">
        <v>2</v>
      </c>
      <c r="CY297" s="43">
        <f t="shared" si="123"/>
        <v>38</v>
      </c>
      <c r="CZ297" s="42">
        <f t="shared" si="124"/>
        <v>1</v>
      </c>
      <c r="DA297" s="43">
        <f t="shared" si="125"/>
        <v>0</v>
      </c>
      <c r="DB297" s="42">
        <f t="shared" si="120"/>
        <v>0</v>
      </c>
      <c r="DC297" s="43">
        <f t="shared" si="115"/>
        <v>0</v>
      </c>
      <c r="DD297" s="42">
        <f t="shared" si="116"/>
        <v>0</v>
      </c>
      <c r="DE297" s="43">
        <f t="shared" si="117"/>
        <v>0</v>
      </c>
      <c r="DF297" s="42">
        <f t="shared" si="118"/>
        <v>0</v>
      </c>
      <c r="DG297" s="52">
        <f t="shared" si="121"/>
        <v>2</v>
      </c>
      <c r="DH297" s="43" t="str">
        <f t="shared" si="119"/>
        <v>Đạt mục tiêu</v>
      </c>
      <c r="DI297" s="39"/>
    </row>
    <row r="298" spans="1:113" s="38" customFormat="1" ht="30" hidden="1" customHeight="1" x14ac:dyDescent="0.25">
      <c r="A298" s="647"/>
      <c r="B298" s="282"/>
      <c r="C298" s="529"/>
      <c r="D298" s="359"/>
      <c r="E298" s="717"/>
      <c r="F298" s="359"/>
      <c r="G298" s="719"/>
      <c r="H298" s="329" t="s">
        <v>474</v>
      </c>
      <c r="I298" s="327">
        <v>1</v>
      </c>
      <c r="J298" s="329" t="s">
        <v>52</v>
      </c>
      <c r="K298" s="329" t="s">
        <v>27</v>
      </c>
      <c r="L298" s="310" t="s">
        <v>347</v>
      </c>
      <c r="M298" s="341" t="s">
        <v>37</v>
      </c>
      <c r="N298" s="51" t="s">
        <v>24</v>
      </c>
      <c r="O298" s="50">
        <v>1</v>
      </c>
      <c r="P298" s="341"/>
      <c r="Q298" s="341"/>
      <c r="R298" s="341"/>
      <c r="S298" s="341"/>
      <c r="T298" s="341"/>
      <c r="U298" s="341"/>
      <c r="V298" s="341"/>
      <c r="W298" s="341"/>
      <c r="X298" s="341" t="s">
        <v>24</v>
      </c>
      <c r="Y298" s="341"/>
      <c r="Z298" s="341"/>
      <c r="AA298" s="47">
        <f t="shared" si="122"/>
        <v>1</v>
      </c>
      <c r="AB298" s="341"/>
      <c r="AC298" s="341"/>
      <c r="AD298" s="329"/>
      <c r="AE298" s="329"/>
      <c r="AF298" s="329"/>
      <c r="AG298" s="329"/>
      <c r="AH298" s="329"/>
      <c r="AI298" s="329"/>
      <c r="AJ298" s="329"/>
      <c r="AK298" s="329"/>
      <c r="AL298" s="329"/>
      <c r="AM298" s="329"/>
      <c r="AN298" s="329"/>
      <c r="AO298" s="329"/>
      <c r="AP298" s="329"/>
      <c r="AQ298" s="329"/>
      <c r="AR298" s="329"/>
      <c r="AS298" s="329"/>
      <c r="AT298" s="329"/>
      <c r="AU298" s="329"/>
      <c r="AV298" s="329"/>
      <c r="AW298" s="329"/>
      <c r="AX298" s="329"/>
      <c r="AY298" s="39"/>
      <c r="AZ298" s="39"/>
      <c r="BA298" s="39"/>
      <c r="BB298" s="39"/>
      <c r="BC298" s="329" t="s">
        <v>46</v>
      </c>
      <c r="BD298" s="329" t="s">
        <v>32</v>
      </c>
      <c r="BE298" s="329"/>
      <c r="BF298" s="329"/>
      <c r="BG298" s="329"/>
      <c r="BH298" s="329"/>
      <c r="BI298" s="329"/>
      <c r="BJ298" s="45">
        <v>2</v>
      </c>
      <c r="BK298" s="45">
        <v>2</v>
      </c>
      <c r="BL298" s="45">
        <v>2</v>
      </c>
      <c r="BM298" s="45">
        <v>2</v>
      </c>
      <c r="BN298" s="45">
        <v>2</v>
      </c>
      <c r="BO298" s="45">
        <v>2</v>
      </c>
      <c r="BP298" s="45">
        <v>2</v>
      </c>
      <c r="BQ298" s="45">
        <v>2</v>
      </c>
      <c r="BR298" s="45">
        <v>2</v>
      </c>
      <c r="BS298" s="45">
        <v>2</v>
      </c>
      <c r="BT298" s="45">
        <v>2</v>
      </c>
      <c r="BU298" s="45">
        <v>2</v>
      </c>
      <c r="BV298" s="45">
        <v>2</v>
      </c>
      <c r="BW298" s="45">
        <v>2</v>
      </c>
      <c r="BX298" s="45">
        <v>2</v>
      </c>
      <c r="BY298" s="45">
        <v>2</v>
      </c>
      <c r="BZ298" s="45">
        <v>2</v>
      </c>
      <c r="CA298" s="45">
        <v>2</v>
      </c>
      <c r="CB298" s="45">
        <v>2</v>
      </c>
      <c r="CC298" s="45">
        <v>2</v>
      </c>
      <c r="CD298" s="45">
        <v>2</v>
      </c>
      <c r="CE298" s="45">
        <v>2</v>
      </c>
      <c r="CF298" s="45">
        <v>2</v>
      </c>
      <c r="CG298" s="45">
        <v>2</v>
      </c>
      <c r="CH298" s="45">
        <v>2</v>
      </c>
      <c r="CI298" s="45">
        <v>2</v>
      </c>
      <c r="CJ298" s="45">
        <v>2</v>
      </c>
      <c r="CK298" s="45">
        <v>2</v>
      </c>
      <c r="CL298" s="45">
        <v>2</v>
      </c>
      <c r="CM298" s="45">
        <v>2</v>
      </c>
      <c r="CN298" s="45">
        <v>2</v>
      </c>
      <c r="CO298" s="45">
        <v>2</v>
      </c>
      <c r="CP298" s="45">
        <v>2</v>
      </c>
      <c r="CQ298" s="45">
        <v>2</v>
      </c>
      <c r="CR298" s="45">
        <v>2</v>
      </c>
      <c r="CS298" s="45">
        <v>2</v>
      </c>
      <c r="CT298" s="45">
        <v>2</v>
      </c>
      <c r="CU298" s="45"/>
      <c r="CV298" s="45"/>
      <c r="CW298" s="45"/>
      <c r="CX298" s="45">
        <v>2</v>
      </c>
      <c r="CY298" s="43">
        <f t="shared" si="123"/>
        <v>38</v>
      </c>
      <c r="CZ298" s="42">
        <f t="shared" si="124"/>
        <v>1</v>
      </c>
      <c r="DA298" s="43">
        <f t="shared" si="125"/>
        <v>0</v>
      </c>
      <c r="DB298" s="42">
        <f t="shared" si="120"/>
        <v>0</v>
      </c>
      <c r="DC298" s="43">
        <f t="shared" si="115"/>
        <v>0</v>
      </c>
      <c r="DD298" s="42">
        <f t="shared" si="116"/>
        <v>0</v>
      </c>
      <c r="DE298" s="43">
        <f t="shared" si="117"/>
        <v>0</v>
      </c>
      <c r="DF298" s="42">
        <f t="shared" si="118"/>
        <v>0</v>
      </c>
      <c r="DG298" s="52">
        <f t="shared" si="121"/>
        <v>2</v>
      </c>
      <c r="DH298" s="43" t="str">
        <f t="shared" si="119"/>
        <v>Đạt mục tiêu</v>
      </c>
      <c r="DI298" s="39"/>
    </row>
    <row r="299" spans="1:113" s="38" customFormat="1" ht="30" hidden="1" customHeight="1" x14ac:dyDescent="0.25">
      <c r="A299" s="647"/>
      <c r="B299" s="282"/>
      <c r="C299" s="529"/>
      <c r="D299" s="359"/>
      <c r="E299" s="717"/>
      <c r="F299" s="359"/>
      <c r="G299" s="719"/>
      <c r="H299" s="329" t="s">
        <v>473</v>
      </c>
      <c r="I299" s="327">
        <v>1</v>
      </c>
      <c r="J299" s="329" t="s">
        <v>41</v>
      </c>
      <c r="K299" s="329" t="s">
        <v>27</v>
      </c>
      <c r="L299" s="310" t="s">
        <v>347</v>
      </c>
      <c r="M299" s="341" t="s">
        <v>37</v>
      </c>
      <c r="N299" s="51" t="s">
        <v>24</v>
      </c>
      <c r="O299" s="50"/>
      <c r="P299" s="341"/>
      <c r="Q299" s="341"/>
      <c r="R299" s="341"/>
      <c r="S299" s="341"/>
      <c r="T299" s="341"/>
      <c r="U299" s="341"/>
      <c r="V299" s="341"/>
      <c r="W299" s="341"/>
      <c r="X299" s="341"/>
      <c r="Y299" s="341" t="s">
        <v>24</v>
      </c>
      <c r="Z299" s="341"/>
      <c r="AA299" s="47">
        <f t="shared" si="122"/>
        <v>1</v>
      </c>
      <c r="AB299" s="341"/>
      <c r="AC299" s="341"/>
      <c r="AD299" s="329"/>
      <c r="AE299" s="329"/>
      <c r="AF299" s="329"/>
      <c r="AG299" s="329"/>
      <c r="AH299" s="329"/>
      <c r="AI299" s="329"/>
      <c r="AJ299" s="329"/>
      <c r="AK299" s="329"/>
      <c r="AL299" s="329"/>
      <c r="AM299" s="329"/>
      <c r="AN299" s="329"/>
      <c r="AO299" s="329"/>
      <c r="AP299" s="329"/>
      <c r="AQ299" s="329"/>
      <c r="AR299" s="329"/>
      <c r="AS299" s="329"/>
      <c r="AT299" s="329"/>
      <c r="AU299" s="329"/>
      <c r="AV299" s="329"/>
      <c r="AW299" s="329"/>
      <c r="AX299" s="329"/>
      <c r="AY299" s="39"/>
      <c r="AZ299" s="39"/>
      <c r="BA299" s="39"/>
      <c r="BB299" s="39"/>
      <c r="BC299" s="329"/>
      <c r="BD299" s="329"/>
      <c r="BE299" s="329" t="s">
        <v>32</v>
      </c>
      <c r="BF299" s="329" t="s">
        <v>46</v>
      </c>
      <c r="BG299" s="329"/>
      <c r="BH299" s="329"/>
      <c r="BI299" s="329"/>
      <c r="BJ299" s="45">
        <v>2</v>
      </c>
      <c r="BK299" s="45">
        <v>2</v>
      </c>
      <c r="BL299" s="45">
        <v>2</v>
      </c>
      <c r="BM299" s="45">
        <v>2</v>
      </c>
      <c r="BN299" s="45">
        <v>2</v>
      </c>
      <c r="BO299" s="45">
        <v>2</v>
      </c>
      <c r="BP299" s="45">
        <v>2</v>
      </c>
      <c r="BQ299" s="45">
        <v>2</v>
      </c>
      <c r="BR299" s="45">
        <v>2</v>
      </c>
      <c r="BS299" s="45">
        <v>2</v>
      </c>
      <c r="BT299" s="45">
        <v>2</v>
      </c>
      <c r="BU299" s="45">
        <v>2</v>
      </c>
      <c r="BV299" s="45">
        <v>2</v>
      </c>
      <c r="BW299" s="45">
        <v>2</v>
      </c>
      <c r="BX299" s="45">
        <v>2</v>
      </c>
      <c r="BY299" s="45">
        <v>2</v>
      </c>
      <c r="BZ299" s="45">
        <v>2</v>
      </c>
      <c r="CA299" s="45">
        <v>2</v>
      </c>
      <c r="CB299" s="45">
        <v>2</v>
      </c>
      <c r="CC299" s="45">
        <v>2</v>
      </c>
      <c r="CD299" s="45">
        <v>2</v>
      </c>
      <c r="CE299" s="45">
        <v>2</v>
      </c>
      <c r="CF299" s="45">
        <v>2</v>
      </c>
      <c r="CG299" s="45">
        <v>2</v>
      </c>
      <c r="CH299" s="45">
        <v>2</v>
      </c>
      <c r="CI299" s="45">
        <v>2</v>
      </c>
      <c r="CJ299" s="45">
        <v>2</v>
      </c>
      <c r="CK299" s="45">
        <v>2</v>
      </c>
      <c r="CL299" s="45">
        <v>2</v>
      </c>
      <c r="CM299" s="45">
        <v>2</v>
      </c>
      <c r="CN299" s="45">
        <v>2</v>
      </c>
      <c r="CO299" s="45">
        <v>2</v>
      </c>
      <c r="CP299" s="45">
        <v>2</v>
      </c>
      <c r="CQ299" s="45">
        <v>2</v>
      </c>
      <c r="CR299" s="45">
        <v>2</v>
      </c>
      <c r="CS299" s="45">
        <v>2</v>
      </c>
      <c r="CT299" s="45">
        <v>2</v>
      </c>
      <c r="CU299" s="45"/>
      <c r="CV299" s="45"/>
      <c r="CW299" s="45"/>
      <c r="CX299" s="45">
        <v>2</v>
      </c>
      <c r="CY299" s="43">
        <f t="shared" si="123"/>
        <v>38</v>
      </c>
      <c r="CZ299" s="42">
        <f t="shared" si="124"/>
        <v>1</v>
      </c>
      <c r="DA299" s="43">
        <f t="shared" si="125"/>
        <v>0</v>
      </c>
      <c r="DB299" s="42">
        <f t="shared" si="120"/>
        <v>0</v>
      </c>
      <c r="DC299" s="43">
        <f t="shared" si="115"/>
        <v>0</v>
      </c>
      <c r="DD299" s="42">
        <f t="shared" si="116"/>
        <v>0</v>
      </c>
      <c r="DE299" s="43">
        <f t="shared" si="117"/>
        <v>0</v>
      </c>
      <c r="DF299" s="42">
        <f t="shared" si="118"/>
        <v>0</v>
      </c>
      <c r="DG299" s="52">
        <f t="shared" si="121"/>
        <v>2</v>
      </c>
      <c r="DH299" s="43" t="str">
        <f t="shared" si="119"/>
        <v>Đạt mục tiêu</v>
      </c>
      <c r="DI299" s="39"/>
    </row>
    <row r="300" spans="1:113" s="38" customFormat="1" ht="30" hidden="1" customHeight="1" x14ac:dyDescent="0.25">
      <c r="A300" s="647"/>
      <c r="B300" s="282"/>
      <c r="C300" s="530"/>
      <c r="D300" s="359"/>
      <c r="E300" s="717"/>
      <c r="F300" s="359"/>
      <c r="G300" s="719"/>
      <c r="H300" s="59" t="s">
        <v>472</v>
      </c>
      <c r="I300" s="327"/>
      <c r="J300" s="329" t="s">
        <v>49</v>
      </c>
      <c r="K300" s="329" t="s">
        <v>27</v>
      </c>
      <c r="L300" s="310" t="s">
        <v>347</v>
      </c>
      <c r="M300" s="341" t="s">
        <v>37</v>
      </c>
      <c r="N300" s="51" t="s">
        <v>24</v>
      </c>
      <c r="O300" s="50"/>
      <c r="P300" s="341"/>
      <c r="Q300" s="341"/>
      <c r="R300" s="341"/>
      <c r="S300" s="341"/>
      <c r="T300" s="341"/>
      <c r="U300" s="341"/>
      <c r="V300" s="341"/>
      <c r="W300" s="341"/>
      <c r="X300" s="341"/>
      <c r="Y300" s="341"/>
      <c r="Z300" s="341" t="s">
        <v>24</v>
      </c>
      <c r="AA300" s="47">
        <f t="shared" si="122"/>
        <v>1</v>
      </c>
      <c r="AB300" s="341"/>
      <c r="AC300" s="341"/>
      <c r="AD300" s="329"/>
      <c r="AE300" s="329"/>
      <c r="AF300" s="329"/>
      <c r="AG300" s="329"/>
      <c r="AH300" s="329"/>
      <c r="AI300" s="329"/>
      <c r="AJ300" s="329"/>
      <c r="AK300" s="329"/>
      <c r="AL300" s="329"/>
      <c r="AM300" s="329"/>
      <c r="AN300" s="329"/>
      <c r="AO300" s="329"/>
      <c r="AP300" s="329"/>
      <c r="AQ300" s="329"/>
      <c r="AR300" s="329"/>
      <c r="AS300" s="329"/>
      <c r="AT300" s="329"/>
      <c r="AU300" s="329"/>
      <c r="AV300" s="329"/>
      <c r="AW300" s="329"/>
      <c r="AX300" s="329"/>
      <c r="AY300" s="39"/>
      <c r="AZ300" s="39"/>
      <c r="BA300" s="39"/>
      <c r="BB300" s="39"/>
      <c r="BC300" s="329"/>
      <c r="BD300" s="329"/>
      <c r="BE300" s="329"/>
      <c r="BF300" s="329"/>
      <c r="BG300" s="329"/>
      <c r="BH300" s="329" t="s">
        <v>46</v>
      </c>
      <c r="BI300" s="329" t="s">
        <v>32</v>
      </c>
      <c r="BJ300" s="45">
        <v>2</v>
      </c>
      <c r="BK300" s="45">
        <v>2</v>
      </c>
      <c r="BL300" s="45">
        <v>2</v>
      </c>
      <c r="BM300" s="45">
        <v>2</v>
      </c>
      <c r="BN300" s="45">
        <v>2</v>
      </c>
      <c r="BO300" s="45">
        <v>2</v>
      </c>
      <c r="BP300" s="45">
        <v>2</v>
      </c>
      <c r="BQ300" s="45">
        <v>2</v>
      </c>
      <c r="BR300" s="45">
        <v>2</v>
      </c>
      <c r="BS300" s="45">
        <v>2</v>
      </c>
      <c r="BT300" s="45">
        <v>2</v>
      </c>
      <c r="BU300" s="45">
        <v>2</v>
      </c>
      <c r="BV300" s="45">
        <v>2</v>
      </c>
      <c r="BW300" s="45">
        <v>2</v>
      </c>
      <c r="BX300" s="45">
        <v>2</v>
      </c>
      <c r="BY300" s="45">
        <v>2</v>
      </c>
      <c r="BZ300" s="45">
        <v>2</v>
      </c>
      <c r="CA300" s="45">
        <v>2</v>
      </c>
      <c r="CB300" s="45">
        <v>2</v>
      </c>
      <c r="CC300" s="45">
        <v>2</v>
      </c>
      <c r="CD300" s="45">
        <v>2</v>
      </c>
      <c r="CE300" s="45">
        <v>2</v>
      </c>
      <c r="CF300" s="45">
        <v>2</v>
      </c>
      <c r="CG300" s="45">
        <v>2</v>
      </c>
      <c r="CH300" s="45">
        <v>2</v>
      </c>
      <c r="CI300" s="45">
        <v>2</v>
      </c>
      <c r="CJ300" s="45">
        <v>2</v>
      </c>
      <c r="CK300" s="45">
        <v>2</v>
      </c>
      <c r="CL300" s="45">
        <v>2</v>
      </c>
      <c r="CM300" s="45">
        <v>2</v>
      </c>
      <c r="CN300" s="45">
        <v>2</v>
      </c>
      <c r="CO300" s="45">
        <v>2</v>
      </c>
      <c r="CP300" s="45">
        <v>2</v>
      </c>
      <c r="CQ300" s="45">
        <v>2</v>
      </c>
      <c r="CR300" s="45">
        <v>2</v>
      </c>
      <c r="CS300" s="45">
        <v>2</v>
      </c>
      <c r="CT300" s="45">
        <v>2</v>
      </c>
      <c r="CU300" s="45"/>
      <c r="CV300" s="45"/>
      <c r="CW300" s="45"/>
      <c r="CX300" s="45">
        <v>2</v>
      </c>
      <c r="CY300" s="43">
        <f t="shared" si="123"/>
        <v>38</v>
      </c>
      <c r="CZ300" s="42">
        <f t="shared" si="124"/>
        <v>0.97435897435897434</v>
      </c>
      <c r="DA300" s="43">
        <f t="shared" si="125"/>
        <v>0</v>
      </c>
      <c r="DB300" s="42">
        <f t="shared" si="120"/>
        <v>0</v>
      </c>
      <c r="DC300" s="43">
        <f t="shared" si="115"/>
        <v>0</v>
      </c>
      <c r="DD300" s="42">
        <f t="shared" si="116"/>
        <v>0</v>
      </c>
      <c r="DE300" s="43">
        <f t="shared" si="117"/>
        <v>0</v>
      </c>
      <c r="DF300" s="42">
        <f t="shared" si="118"/>
        <v>0</v>
      </c>
      <c r="DG300" s="52">
        <f t="shared" si="121"/>
        <v>1.9487179487179487</v>
      </c>
      <c r="DH300" s="43" t="str">
        <f t="shared" si="119"/>
        <v>Đạt mục tiêu</v>
      </c>
      <c r="DI300" s="39"/>
    </row>
    <row r="301" spans="1:113" s="38" customFormat="1" ht="30" hidden="1" customHeight="1" x14ac:dyDescent="0.25">
      <c r="A301" s="648"/>
      <c r="B301" s="283"/>
      <c r="C301" s="531"/>
      <c r="D301" s="361"/>
      <c r="E301" s="722"/>
      <c r="F301" s="361"/>
      <c r="G301" s="720"/>
      <c r="H301" s="329" t="s">
        <v>471</v>
      </c>
      <c r="I301" s="327"/>
      <c r="J301" s="329" t="s">
        <v>115</v>
      </c>
      <c r="K301" s="329" t="s">
        <v>27</v>
      </c>
      <c r="L301" s="310" t="s">
        <v>347</v>
      </c>
      <c r="M301" s="341" t="s">
        <v>37</v>
      </c>
      <c r="N301" s="51"/>
      <c r="O301" s="50">
        <v>1</v>
      </c>
      <c r="P301" s="341" t="s">
        <v>24</v>
      </c>
      <c r="Q301" s="341"/>
      <c r="R301" s="341"/>
      <c r="S301" s="341"/>
      <c r="T301" s="341"/>
      <c r="U301" s="341"/>
      <c r="V301" s="341"/>
      <c r="W301" s="341"/>
      <c r="X301" s="341"/>
      <c r="Y301" s="341"/>
      <c r="Z301" s="341"/>
      <c r="AA301" s="47">
        <f t="shared" si="122"/>
        <v>1</v>
      </c>
      <c r="AB301" s="329" t="s">
        <v>32</v>
      </c>
      <c r="AC301" s="341" t="s">
        <v>32</v>
      </c>
      <c r="AD301" s="329" t="s">
        <v>32</v>
      </c>
      <c r="AE301" s="329"/>
      <c r="AF301" s="329"/>
      <c r="AG301" s="329"/>
      <c r="AH301" s="329"/>
      <c r="AI301" s="329"/>
      <c r="AJ301" s="329"/>
      <c r="AK301" s="329"/>
      <c r="AL301" s="329"/>
      <c r="AM301" s="329"/>
      <c r="AN301" s="329"/>
      <c r="AO301" s="329"/>
      <c r="AP301" s="329"/>
      <c r="AQ301" s="329"/>
      <c r="AR301" s="329"/>
      <c r="AS301" s="329"/>
      <c r="AT301" s="329"/>
      <c r="AU301" s="329"/>
      <c r="AV301" s="329"/>
      <c r="AW301" s="329"/>
      <c r="AX301" s="329"/>
      <c r="AY301" s="39"/>
      <c r="AZ301" s="39"/>
      <c r="BA301" s="39"/>
      <c r="BB301" s="39"/>
      <c r="BC301" s="329"/>
      <c r="BD301" s="329"/>
      <c r="BE301" s="329"/>
      <c r="BF301" s="329"/>
      <c r="BG301" s="329"/>
      <c r="BH301" s="329"/>
      <c r="BI301" s="329"/>
      <c r="BJ301" s="45">
        <v>1</v>
      </c>
      <c r="BK301" s="45">
        <v>1</v>
      </c>
      <c r="BL301" s="45">
        <v>2</v>
      </c>
      <c r="BM301" s="45">
        <v>2</v>
      </c>
      <c r="BN301" s="45">
        <v>2</v>
      </c>
      <c r="BO301" s="45">
        <v>2</v>
      </c>
      <c r="BP301" s="45">
        <v>2</v>
      </c>
      <c r="BQ301" s="45">
        <v>2</v>
      </c>
      <c r="BR301" s="45">
        <v>1</v>
      </c>
      <c r="BS301" s="45">
        <v>2</v>
      </c>
      <c r="BT301" s="45">
        <v>1</v>
      </c>
      <c r="BU301" s="45">
        <v>2</v>
      </c>
      <c r="BV301" s="45">
        <v>2</v>
      </c>
      <c r="BW301" s="45">
        <v>2</v>
      </c>
      <c r="BX301" s="45">
        <v>2</v>
      </c>
      <c r="BY301" s="45">
        <v>1</v>
      </c>
      <c r="BZ301" s="45">
        <v>1</v>
      </c>
      <c r="CA301" s="45">
        <v>1</v>
      </c>
      <c r="CB301" s="45">
        <v>2</v>
      </c>
      <c r="CC301" s="45">
        <v>1</v>
      </c>
      <c r="CD301" s="45">
        <v>2</v>
      </c>
      <c r="CE301" s="45">
        <v>2</v>
      </c>
      <c r="CF301" s="45">
        <v>2</v>
      </c>
      <c r="CG301" s="45">
        <v>2</v>
      </c>
      <c r="CH301" s="45">
        <v>1</v>
      </c>
      <c r="CI301" s="45">
        <v>2</v>
      </c>
      <c r="CJ301" s="45">
        <v>2</v>
      </c>
      <c r="CK301" s="45">
        <v>1</v>
      </c>
      <c r="CL301" s="45">
        <v>2</v>
      </c>
      <c r="CM301" s="45">
        <v>2</v>
      </c>
      <c r="CN301" s="45">
        <v>1</v>
      </c>
      <c r="CO301" s="45">
        <v>2</v>
      </c>
      <c r="CP301" s="45">
        <v>2</v>
      </c>
      <c r="CQ301" s="45">
        <v>2</v>
      </c>
      <c r="CR301" s="45">
        <v>1</v>
      </c>
      <c r="CS301" s="45">
        <v>2</v>
      </c>
      <c r="CT301" s="45">
        <v>2</v>
      </c>
      <c r="CU301" s="45">
        <v>1</v>
      </c>
      <c r="CV301" s="45">
        <v>2</v>
      </c>
      <c r="CW301" s="45">
        <v>1</v>
      </c>
      <c r="CX301" s="45">
        <v>2</v>
      </c>
      <c r="CY301" s="43">
        <f t="shared" si="123"/>
        <v>27</v>
      </c>
      <c r="CZ301" s="42">
        <f t="shared" si="124"/>
        <v>0.65853658536585369</v>
      </c>
      <c r="DA301" s="43">
        <f t="shared" si="125"/>
        <v>14</v>
      </c>
      <c r="DB301" s="42">
        <f t="shared" si="120"/>
        <v>0.34146341463414637</v>
      </c>
      <c r="DC301" s="43">
        <f t="shared" si="115"/>
        <v>0</v>
      </c>
      <c r="DD301" s="42">
        <f t="shared" si="116"/>
        <v>0</v>
      </c>
      <c r="DE301" s="43">
        <f t="shared" si="117"/>
        <v>0</v>
      </c>
      <c r="DF301" s="42">
        <f t="shared" si="118"/>
        <v>0</v>
      </c>
      <c r="DG301" s="52">
        <f t="shared" si="121"/>
        <v>1.6585365853658536</v>
      </c>
      <c r="DH301" s="43" t="str">
        <f t="shared" si="119"/>
        <v>Đạt mục tiêu</v>
      </c>
      <c r="DI301" s="39"/>
    </row>
    <row r="302" spans="1:113" s="38" customFormat="1" ht="30.75" hidden="1" customHeight="1" x14ac:dyDescent="0.25">
      <c r="A302" s="628"/>
      <c r="B302" s="630"/>
      <c r="C302" s="359"/>
      <c r="D302" s="359"/>
      <c r="E302" s="359"/>
      <c r="F302" s="359"/>
      <c r="G302" s="133"/>
      <c r="H302" s="368" t="s">
        <v>470</v>
      </c>
      <c r="I302" s="327"/>
      <c r="J302" s="341" t="s">
        <v>28</v>
      </c>
      <c r="K302" s="329" t="s">
        <v>27</v>
      </c>
      <c r="L302" s="310" t="s">
        <v>347</v>
      </c>
      <c r="M302" s="341" t="s">
        <v>182</v>
      </c>
      <c r="N302" s="51" t="s">
        <v>24</v>
      </c>
      <c r="O302" s="50"/>
      <c r="P302" s="341"/>
      <c r="Q302" s="341"/>
      <c r="R302" s="341" t="s">
        <v>24</v>
      </c>
      <c r="S302" s="341"/>
      <c r="T302" s="341"/>
      <c r="U302" s="341"/>
      <c r="V302" s="341"/>
      <c r="W302" s="341"/>
      <c r="X302" s="341"/>
      <c r="Y302" s="341"/>
      <c r="Z302" s="341"/>
      <c r="AA302" s="47">
        <f t="shared" si="122"/>
        <v>1</v>
      </c>
      <c r="AB302" s="341"/>
      <c r="AC302" s="341"/>
      <c r="AD302" s="329"/>
      <c r="AE302" s="329"/>
      <c r="AF302" s="329"/>
      <c r="AG302" s="329"/>
      <c r="AH302" s="329"/>
      <c r="AI302" s="329" t="s">
        <v>32</v>
      </c>
      <c r="AJ302" s="329" t="s">
        <v>32</v>
      </c>
      <c r="AK302" s="329"/>
      <c r="AL302" s="329"/>
      <c r="AM302" s="329"/>
      <c r="AN302" s="329"/>
      <c r="AO302" s="329"/>
      <c r="AP302" s="329"/>
      <c r="AQ302" s="329"/>
      <c r="AR302" s="329"/>
      <c r="AS302" s="329"/>
      <c r="AT302" s="329"/>
      <c r="AU302" s="329"/>
      <c r="AV302" s="329"/>
      <c r="AW302" s="329"/>
      <c r="AX302" s="329"/>
      <c r="AY302" s="39"/>
      <c r="AZ302" s="39"/>
      <c r="BA302" s="39"/>
      <c r="BB302" s="39"/>
      <c r="BC302" s="329"/>
      <c r="BD302" s="329"/>
      <c r="BE302" s="329"/>
      <c r="BF302" s="329"/>
      <c r="BG302" s="329"/>
      <c r="BH302" s="329"/>
      <c r="BI302" s="329"/>
      <c r="BJ302" s="45">
        <v>2</v>
      </c>
      <c r="BK302" s="45">
        <v>1</v>
      </c>
      <c r="BL302" s="45">
        <v>2</v>
      </c>
      <c r="BM302" s="45">
        <v>2</v>
      </c>
      <c r="BN302" s="45">
        <v>1</v>
      </c>
      <c r="BO302" s="45">
        <v>2</v>
      </c>
      <c r="BP302" s="45">
        <v>2</v>
      </c>
      <c r="BQ302" s="45">
        <v>2</v>
      </c>
      <c r="BR302" s="45">
        <v>2</v>
      </c>
      <c r="BS302" s="45">
        <v>2</v>
      </c>
      <c r="BT302" s="45">
        <v>1</v>
      </c>
      <c r="BU302" s="45">
        <v>2</v>
      </c>
      <c r="BV302" s="45">
        <v>2</v>
      </c>
      <c r="BW302" s="45">
        <v>2</v>
      </c>
      <c r="BX302" s="45">
        <v>2</v>
      </c>
      <c r="BY302" s="45">
        <v>2</v>
      </c>
      <c r="BZ302" s="45">
        <v>1</v>
      </c>
      <c r="CA302" s="45">
        <v>2</v>
      </c>
      <c r="CB302" s="45">
        <v>2</v>
      </c>
      <c r="CC302" s="45">
        <v>2</v>
      </c>
      <c r="CD302" s="45">
        <v>2</v>
      </c>
      <c r="CE302" s="45">
        <v>2</v>
      </c>
      <c r="CF302" s="45">
        <v>2</v>
      </c>
      <c r="CG302" s="45">
        <v>2</v>
      </c>
      <c r="CH302" s="45">
        <v>2</v>
      </c>
      <c r="CI302" s="45">
        <v>2</v>
      </c>
      <c r="CJ302" s="45">
        <v>2</v>
      </c>
      <c r="CK302" s="45">
        <v>2</v>
      </c>
      <c r="CL302" s="45">
        <v>2</v>
      </c>
      <c r="CM302" s="45">
        <v>2</v>
      </c>
      <c r="CN302" s="45">
        <v>1</v>
      </c>
      <c r="CO302" s="45">
        <v>2</v>
      </c>
      <c r="CP302" s="45">
        <v>2</v>
      </c>
      <c r="CQ302" s="45">
        <v>2</v>
      </c>
      <c r="CR302" s="45">
        <v>2</v>
      </c>
      <c r="CS302" s="45">
        <v>2</v>
      </c>
      <c r="CT302" s="45">
        <v>2</v>
      </c>
      <c r="CU302" s="45">
        <v>2</v>
      </c>
      <c r="CV302" s="45">
        <v>2</v>
      </c>
      <c r="CW302" s="45">
        <v>2</v>
      </c>
      <c r="CX302" s="45">
        <v>2</v>
      </c>
      <c r="CY302" s="40">
        <f t="shared" si="123"/>
        <v>36</v>
      </c>
      <c r="CZ302" s="44">
        <f>CY302/COUNTA($BJ302:$CX302)</f>
        <v>0.87804878048780488</v>
      </c>
      <c r="DA302" s="40">
        <f>COUNTIF($BJ302:$CX302,1)</f>
        <v>5</v>
      </c>
      <c r="DB302" s="44">
        <f>DA302/COUNTA($BJ302:$CX302)</f>
        <v>0.12195121951219512</v>
      </c>
      <c r="DC302" s="40">
        <f t="shared" si="115"/>
        <v>0</v>
      </c>
      <c r="DD302" s="44">
        <f t="shared" si="116"/>
        <v>0</v>
      </c>
      <c r="DE302" s="43">
        <f t="shared" si="117"/>
        <v>0</v>
      </c>
      <c r="DF302" s="42">
        <f t="shared" si="118"/>
        <v>0</v>
      </c>
      <c r="DG302" s="41">
        <f t="shared" si="121"/>
        <v>1.8780487804878048</v>
      </c>
      <c r="DH302" s="40" t="str">
        <f t="shared" si="119"/>
        <v>Đạt mục tiêu</v>
      </c>
      <c r="DI302" s="39"/>
    </row>
    <row r="303" spans="1:113" s="38" customFormat="1" ht="30.75" hidden="1" customHeight="1" x14ac:dyDescent="0.25">
      <c r="A303" s="628"/>
      <c r="B303" s="630"/>
      <c r="C303" s="359"/>
      <c r="D303" s="359"/>
      <c r="E303" s="359"/>
      <c r="F303" s="359"/>
      <c r="G303" s="133"/>
      <c r="H303" s="310" t="s">
        <v>469</v>
      </c>
      <c r="I303" s="327"/>
      <c r="J303" s="341" t="s">
        <v>52</v>
      </c>
      <c r="K303" s="329" t="s">
        <v>27</v>
      </c>
      <c r="L303" s="310" t="s">
        <v>347</v>
      </c>
      <c r="M303" s="341" t="s">
        <v>37</v>
      </c>
      <c r="N303" s="51" t="s">
        <v>24</v>
      </c>
      <c r="O303" s="50"/>
      <c r="P303" s="341"/>
      <c r="Q303" s="341"/>
      <c r="R303" s="341"/>
      <c r="S303" s="341"/>
      <c r="T303" s="341"/>
      <c r="U303" s="341"/>
      <c r="V303" s="341"/>
      <c r="W303" s="341"/>
      <c r="X303" s="341" t="s">
        <v>24</v>
      </c>
      <c r="Y303" s="341"/>
      <c r="Z303" s="341"/>
      <c r="AA303" s="47">
        <f t="shared" si="122"/>
        <v>1</v>
      </c>
      <c r="AB303" s="341"/>
      <c r="AC303" s="341"/>
      <c r="AD303" s="329"/>
      <c r="AE303" s="329"/>
      <c r="AF303" s="329"/>
      <c r="AG303" s="329"/>
      <c r="AH303" s="329"/>
      <c r="AI303" s="329"/>
      <c r="AJ303" s="329"/>
      <c r="AK303" s="329"/>
      <c r="AL303" s="329"/>
      <c r="AM303" s="329"/>
      <c r="AN303" s="329"/>
      <c r="AO303" s="329"/>
      <c r="AP303" s="329"/>
      <c r="AQ303" s="329"/>
      <c r="AR303" s="329"/>
      <c r="AS303" s="329"/>
      <c r="AT303" s="329"/>
      <c r="AU303" s="329"/>
      <c r="AV303" s="329"/>
      <c r="AW303" s="329"/>
      <c r="AX303" s="329"/>
      <c r="AY303" s="39"/>
      <c r="AZ303" s="39"/>
      <c r="BA303" s="39"/>
      <c r="BB303" s="39"/>
      <c r="BC303" s="329"/>
      <c r="BD303" s="329"/>
      <c r="BE303" s="329"/>
      <c r="BF303" s="329"/>
      <c r="BG303" s="329"/>
      <c r="BH303" s="329"/>
      <c r="BI303" s="329"/>
      <c r="BJ303" s="45">
        <v>2</v>
      </c>
      <c r="BK303" s="45">
        <v>2</v>
      </c>
      <c r="BL303" s="45">
        <v>2</v>
      </c>
      <c r="BM303" s="45">
        <v>2</v>
      </c>
      <c r="BN303" s="45">
        <v>2</v>
      </c>
      <c r="BO303" s="45">
        <v>2</v>
      </c>
      <c r="BP303" s="45">
        <v>2</v>
      </c>
      <c r="BQ303" s="45">
        <v>2</v>
      </c>
      <c r="BR303" s="45">
        <v>2</v>
      </c>
      <c r="BS303" s="45">
        <v>2</v>
      </c>
      <c r="BT303" s="45">
        <v>2</v>
      </c>
      <c r="BU303" s="45">
        <v>2</v>
      </c>
      <c r="BV303" s="45">
        <v>2</v>
      </c>
      <c r="BW303" s="45">
        <v>2</v>
      </c>
      <c r="BX303" s="45">
        <v>2</v>
      </c>
      <c r="BY303" s="45">
        <v>2</v>
      </c>
      <c r="BZ303" s="45">
        <v>2</v>
      </c>
      <c r="CA303" s="45">
        <v>2</v>
      </c>
      <c r="CB303" s="45">
        <v>2</v>
      </c>
      <c r="CC303" s="45">
        <v>2</v>
      </c>
      <c r="CD303" s="45">
        <v>2</v>
      </c>
      <c r="CE303" s="45">
        <v>2</v>
      </c>
      <c r="CF303" s="45">
        <v>2</v>
      </c>
      <c r="CG303" s="45">
        <v>2</v>
      </c>
      <c r="CH303" s="45">
        <v>2</v>
      </c>
      <c r="CI303" s="45">
        <v>2</v>
      </c>
      <c r="CJ303" s="45">
        <v>2</v>
      </c>
      <c r="CK303" s="45">
        <v>2</v>
      </c>
      <c r="CL303" s="45">
        <v>2</v>
      </c>
      <c r="CM303" s="45">
        <v>2</v>
      </c>
      <c r="CN303" s="45">
        <v>2</v>
      </c>
      <c r="CO303" s="45">
        <v>2</v>
      </c>
      <c r="CP303" s="45">
        <v>2</v>
      </c>
      <c r="CQ303" s="45">
        <v>2</v>
      </c>
      <c r="CR303" s="45">
        <v>2</v>
      </c>
      <c r="CS303" s="45">
        <v>2</v>
      </c>
      <c r="CT303" s="45">
        <v>2</v>
      </c>
      <c r="CU303" s="45"/>
      <c r="CV303" s="45"/>
      <c r="CW303" s="45"/>
      <c r="CX303" s="45">
        <v>2</v>
      </c>
      <c r="CY303" s="40">
        <f t="shared" si="123"/>
        <v>38</v>
      </c>
      <c r="CZ303" s="44">
        <f>CY303/COUNTA($BJ303:$CX303)</f>
        <v>1</v>
      </c>
      <c r="DA303" s="40">
        <f>COUNTIF($BJ303:$CX303,1)</f>
        <v>0</v>
      </c>
      <c r="DB303" s="44">
        <f>DA303/COUNTA($BJ303:$CX303)</f>
        <v>0</v>
      </c>
      <c r="DC303" s="40">
        <f t="shared" si="115"/>
        <v>0</v>
      </c>
      <c r="DD303" s="44">
        <f t="shared" si="116"/>
        <v>0</v>
      </c>
      <c r="DE303" s="43">
        <f t="shared" si="117"/>
        <v>0</v>
      </c>
      <c r="DF303" s="42">
        <f t="shared" si="118"/>
        <v>0</v>
      </c>
      <c r="DG303" s="41">
        <f t="shared" si="121"/>
        <v>2</v>
      </c>
      <c r="DH303" s="40" t="str">
        <f t="shared" si="119"/>
        <v>Đạt mục tiêu</v>
      </c>
      <c r="DI303" s="39"/>
    </row>
    <row r="304" spans="1:113" s="38" customFormat="1" ht="30.75" hidden="1" customHeight="1" x14ac:dyDescent="0.25">
      <c r="A304" s="628"/>
      <c r="B304" s="630"/>
      <c r="C304" s="358"/>
      <c r="D304" s="359"/>
      <c r="E304" s="358"/>
      <c r="F304" s="359"/>
      <c r="G304" s="134"/>
      <c r="H304" s="324" t="s">
        <v>468</v>
      </c>
      <c r="I304" s="327"/>
      <c r="J304" s="341" t="s">
        <v>47</v>
      </c>
      <c r="K304" s="329" t="s">
        <v>27</v>
      </c>
      <c r="L304" s="310" t="s">
        <v>347</v>
      </c>
      <c r="M304" s="341" t="s">
        <v>25</v>
      </c>
      <c r="N304" s="51"/>
      <c r="O304" s="50"/>
      <c r="P304" s="341"/>
      <c r="Q304" s="341"/>
      <c r="R304" s="341"/>
      <c r="S304" s="341"/>
      <c r="T304" s="341" t="s">
        <v>24</v>
      </c>
      <c r="U304" s="341"/>
      <c r="V304" s="341"/>
      <c r="W304" s="341"/>
      <c r="X304" s="341"/>
      <c r="Y304" s="341"/>
      <c r="Z304" s="341"/>
      <c r="AA304" s="47">
        <f t="shared" si="122"/>
        <v>1</v>
      </c>
      <c r="AB304" s="341"/>
      <c r="AC304" s="341"/>
      <c r="AD304" s="329"/>
      <c r="AE304" s="329"/>
      <c r="AF304" s="329"/>
      <c r="AG304" s="329"/>
      <c r="AH304" s="329"/>
      <c r="AI304" s="329"/>
      <c r="AJ304" s="329"/>
      <c r="AK304" s="329"/>
      <c r="AL304" s="329"/>
      <c r="AM304" s="329"/>
      <c r="AN304" s="329"/>
      <c r="AO304" s="329"/>
      <c r="AP304" s="329" t="s">
        <v>32</v>
      </c>
      <c r="AQ304" s="329" t="s">
        <v>32</v>
      </c>
      <c r="AR304" s="329" t="s">
        <v>32</v>
      </c>
      <c r="AS304" s="329"/>
      <c r="AT304" s="329"/>
      <c r="AU304" s="329"/>
      <c r="AV304" s="329"/>
      <c r="AW304" s="329"/>
      <c r="AX304" s="329"/>
      <c r="AY304" s="39"/>
      <c r="AZ304" s="39"/>
      <c r="BA304" s="39"/>
      <c r="BB304" s="39"/>
      <c r="BC304" s="329"/>
      <c r="BD304" s="329"/>
      <c r="BE304" s="329"/>
      <c r="BF304" s="329"/>
      <c r="BG304" s="329"/>
      <c r="BH304" s="329"/>
      <c r="BI304" s="329"/>
      <c r="BJ304" s="45">
        <v>2</v>
      </c>
      <c r="BK304" s="45">
        <v>2</v>
      </c>
      <c r="BL304" s="45">
        <v>2</v>
      </c>
      <c r="BM304" s="45">
        <v>2</v>
      </c>
      <c r="BN304" s="45">
        <v>2</v>
      </c>
      <c r="BO304" s="45">
        <v>2</v>
      </c>
      <c r="BP304" s="45">
        <v>2</v>
      </c>
      <c r="BQ304" s="45">
        <v>2</v>
      </c>
      <c r="BR304" s="45">
        <v>2</v>
      </c>
      <c r="BS304" s="45">
        <v>2</v>
      </c>
      <c r="BT304" s="45">
        <v>2</v>
      </c>
      <c r="BU304" s="45">
        <v>2</v>
      </c>
      <c r="BV304" s="45">
        <v>2</v>
      </c>
      <c r="BW304" s="45">
        <v>2</v>
      </c>
      <c r="BX304" s="45">
        <v>2</v>
      </c>
      <c r="BY304" s="45">
        <v>2</v>
      </c>
      <c r="BZ304" s="45">
        <v>2</v>
      </c>
      <c r="CA304" s="45">
        <v>2</v>
      </c>
      <c r="CB304" s="45">
        <v>2</v>
      </c>
      <c r="CC304" s="45">
        <v>2</v>
      </c>
      <c r="CD304" s="45">
        <v>2</v>
      </c>
      <c r="CE304" s="45">
        <v>2</v>
      </c>
      <c r="CF304" s="45">
        <v>2</v>
      </c>
      <c r="CG304" s="45">
        <v>2</v>
      </c>
      <c r="CH304" s="45">
        <v>2</v>
      </c>
      <c r="CI304" s="45">
        <v>2</v>
      </c>
      <c r="CJ304" s="45">
        <v>2</v>
      </c>
      <c r="CK304" s="45">
        <v>2</v>
      </c>
      <c r="CL304" s="45">
        <v>2</v>
      </c>
      <c r="CM304" s="45">
        <v>2</v>
      </c>
      <c r="CN304" s="45">
        <v>2</v>
      </c>
      <c r="CO304" s="45">
        <v>2</v>
      </c>
      <c r="CP304" s="45">
        <v>2</v>
      </c>
      <c r="CQ304" s="45">
        <v>2</v>
      </c>
      <c r="CR304" s="45">
        <v>2</v>
      </c>
      <c r="CS304" s="45">
        <v>2</v>
      </c>
      <c r="CT304" s="45">
        <v>2</v>
      </c>
      <c r="CU304" s="45"/>
      <c r="CV304" s="45"/>
      <c r="CW304" s="45"/>
      <c r="CX304" s="45">
        <v>2</v>
      </c>
      <c r="CY304" s="40">
        <f t="shared" si="123"/>
        <v>38</v>
      </c>
      <c r="CZ304" s="44">
        <f>CY304/COUNTA($BJ304:$CX304)</f>
        <v>1</v>
      </c>
      <c r="DA304" s="40">
        <f>COUNTIF($BJ304:$CX304,1)</f>
        <v>0</v>
      </c>
      <c r="DB304" s="44">
        <f>DA304/COUNTA($BJ304:$CX304)</f>
        <v>0</v>
      </c>
      <c r="DC304" s="40">
        <f t="shared" si="115"/>
        <v>0</v>
      </c>
      <c r="DD304" s="44">
        <f t="shared" si="116"/>
        <v>0</v>
      </c>
      <c r="DE304" s="43">
        <f t="shared" si="117"/>
        <v>0</v>
      </c>
      <c r="DF304" s="42">
        <f t="shared" si="118"/>
        <v>0</v>
      </c>
      <c r="DG304" s="41">
        <f t="shared" si="121"/>
        <v>2</v>
      </c>
      <c r="DH304" s="40" t="str">
        <f t="shared" si="119"/>
        <v>Đạt mục tiêu</v>
      </c>
      <c r="DI304" s="39"/>
    </row>
    <row r="305" spans="1:113" s="38" customFormat="1" ht="30.75" hidden="1" customHeight="1" x14ac:dyDescent="0.25">
      <c r="A305" s="628"/>
      <c r="B305" s="630"/>
      <c r="C305" s="359"/>
      <c r="D305" s="359"/>
      <c r="E305" s="359"/>
      <c r="F305" s="359"/>
      <c r="G305" s="133"/>
      <c r="H305" s="310" t="s">
        <v>467</v>
      </c>
      <c r="I305" s="327"/>
      <c r="J305" s="341" t="s">
        <v>43</v>
      </c>
      <c r="K305" s="329" t="s">
        <v>27</v>
      </c>
      <c r="L305" s="310" t="s">
        <v>347</v>
      </c>
      <c r="M305" s="341" t="s">
        <v>25</v>
      </c>
      <c r="N305" s="51"/>
      <c r="O305" s="50"/>
      <c r="P305" s="341"/>
      <c r="Q305" s="341"/>
      <c r="R305" s="341"/>
      <c r="S305" s="341" t="s">
        <v>24</v>
      </c>
      <c r="T305" s="341"/>
      <c r="U305" s="341"/>
      <c r="V305" s="341"/>
      <c r="W305" s="341"/>
      <c r="X305" s="341"/>
      <c r="Y305" s="341"/>
      <c r="Z305" s="341"/>
      <c r="AA305" s="47">
        <f t="shared" si="122"/>
        <v>1</v>
      </c>
      <c r="AB305" s="341"/>
      <c r="AC305" s="341"/>
      <c r="AD305" s="329"/>
      <c r="AE305" s="329"/>
      <c r="AF305" s="329"/>
      <c r="AG305" s="329"/>
      <c r="AH305" s="329"/>
      <c r="AI305" s="329"/>
      <c r="AJ305" s="329"/>
      <c r="AK305" s="329" t="s">
        <v>32</v>
      </c>
      <c r="AL305" s="329"/>
      <c r="AM305" s="329" t="s">
        <v>32</v>
      </c>
      <c r="AN305" s="329"/>
      <c r="AO305" s="329" t="s">
        <v>32</v>
      </c>
      <c r="AP305" s="329"/>
      <c r="AQ305" s="329"/>
      <c r="AR305" s="329"/>
      <c r="AS305" s="329"/>
      <c r="AT305" s="329"/>
      <c r="AU305" s="329"/>
      <c r="AV305" s="329"/>
      <c r="AW305" s="329"/>
      <c r="AX305" s="329"/>
      <c r="AY305" s="39"/>
      <c r="AZ305" s="39"/>
      <c r="BA305" s="39"/>
      <c r="BB305" s="39"/>
      <c r="BC305" s="329"/>
      <c r="BD305" s="329"/>
      <c r="BE305" s="329"/>
      <c r="BF305" s="329"/>
      <c r="BG305" s="329"/>
      <c r="BH305" s="329"/>
      <c r="BI305" s="329"/>
      <c r="BJ305" s="45">
        <v>2</v>
      </c>
      <c r="BK305" s="45">
        <v>1</v>
      </c>
      <c r="BL305" s="45">
        <v>2</v>
      </c>
      <c r="BM305" s="45">
        <v>2</v>
      </c>
      <c r="BN305" s="45">
        <v>2</v>
      </c>
      <c r="BO305" s="45">
        <v>2</v>
      </c>
      <c r="BP305" s="45">
        <v>2</v>
      </c>
      <c r="BQ305" s="45">
        <v>1</v>
      </c>
      <c r="BR305" s="45">
        <v>2</v>
      </c>
      <c r="BS305" s="45">
        <v>2</v>
      </c>
      <c r="BT305" s="45">
        <v>1</v>
      </c>
      <c r="BU305" s="45">
        <v>2</v>
      </c>
      <c r="BV305" s="45">
        <v>2</v>
      </c>
      <c r="BW305" s="45">
        <v>2</v>
      </c>
      <c r="BX305" s="45">
        <v>1</v>
      </c>
      <c r="BY305" s="45">
        <v>2</v>
      </c>
      <c r="BZ305" s="45">
        <v>1</v>
      </c>
      <c r="CA305" s="45">
        <v>2</v>
      </c>
      <c r="CB305" s="45">
        <v>2</v>
      </c>
      <c r="CC305" s="45">
        <v>1</v>
      </c>
      <c r="CD305" s="45">
        <v>2</v>
      </c>
      <c r="CE305" s="45">
        <v>2</v>
      </c>
      <c r="CF305" s="45">
        <v>2</v>
      </c>
      <c r="CG305" s="45">
        <v>2</v>
      </c>
      <c r="CH305" s="45">
        <v>2</v>
      </c>
      <c r="CI305" s="45">
        <v>2</v>
      </c>
      <c r="CJ305" s="45">
        <v>1</v>
      </c>
      <c r="CK305" s="45">
        <v>2</v>
      </c>
      <c r="CL305" s="45">
        <v>2</v>
      </c>
      <c r="CM305" s="45">
        <v>2</v>
      </c>
      <c r="CN305" s="45">
        <v>1</v>
      </c>
      <c r="CO305" s="45">
        <v>2</v>
      </c>
      <c r="CP305" s="45">
        <v>2</v>
      </c>
      <c r="CQ305" s="45">
        <v>2</v>
      </c>
      <c r="CR305" s="45">
        <v>1</v>
      </c>
      <c r="CS305" s="45">
        <v>2</v>
      </c>
      <c r="CT305" s="45">
        <v>2</v>
      </c>
      <c r="CU305" s="45">
        <v>2</v>
      </c>
      <c r="CV305" s="45">
        <v>2</v>
      </c>
      <c r="CW305" s="45">
        <v>2</v>
      </c>
      <c r="CX305" s="45">
        <v>2</v>
      </c>
      <c r="CY305" s="40">
        <f t="shared" si="123"/>
        <v>32</v>
      </c>
      <c r="CZ305" s="53">
        <f>CY305/COUNTA($BI305:$CX305)</f>
        <v>0.78048780487804881</v>
      </c>
      <c r="DA305" s="40">
        <f>COUNTIF($BJ305:$CX305,1)</f>
        <v>9</v>
      </c>
      <c r="DB305" s="44">
        <f>DA305/COUNTA($BJ305:$CX305)</f>
        <v>0.21951219512195122</v>
      </c>
      <c r="DC305" s="40">
        <f t="shared" si="115"/>
        <v>0</v>
      </c>
      <c r="DD305" s="44">
        <f t="shared" si="116"/>
        <v>0</v>
      </c>
      <c r="DE305" s="43">
        <f t="shared" si="117"/>
        <v>0</v>
      </c>
      <c r="DF305" s="42">
        <f t="shared" si="118"/>
        <v>0</v>
      </c>
      <c r="DG305" s="41">
        <f t="shared" si="121"/>
        <v>1.7804878048780488</v>
      </c>
      <c r="DH305" s="40" t="str">
        <f t="shared" si="119"/>
        <v>Đạt mục tiêu</v>
      </c>
      <c r="DI305" s="39"/>
    </row>
    <row r="306" spans="1:113" s="38" customFormat="1" ht="30.75" hidden="1" customHeight="1" x14ac:dyDescent="0.25">
      <c r="A306" s="628"/>
      <c r="B306" s="630"/>
      <c r="C306" s="359"/>
      <c r="D306" s="359"/>
      <c r="E306" s="359"/>
      <c r="F306" s="359"/>
      <c r="G306" s="133"/>
      <c r="H306" s="310" t="s">
        <v>466</v>
      </c>
      <c r="I306" s="327"/>
      <c r="J306" s="341" t="s">
        <v>84</v>
      </c>
      <c r="K306" s="329"/>
      <c r="L306" s="310"/>
      <c r="M306" s="341"/>
      <c r="N306" s="51"/>
      <c r="O306" s="50"/>
      <c r="P306" s="341"/>
      <c r="Q306" s="341"/>
      <c r="R306" s="341"/>
      <c r="S306" s="341"/>
      <c r="T306" s="341"/>
      <c r="U306" s="341"/>
      <c r="V306" s="341" t="s">
        <v>24</v>
      </c>
      <c r="W306" s="341"/>
      <c r="X306" s="341"/>
      <c r="Y306" s="341"/>
      <c r="Z306" s="341"/>
      <c r="AA306" s="47"/>
      <c r="AB306" s="341"/>
      <c r="AC306" s="341"/>
      <c r="AD306" s="329"/>
      <c r="AE306" s="329"/>
      <c r="AF306" s="329"/>
      <c r="AG306" s="329"/>
      <c r="AH306" s="329"/>
      <c r="AI306" s="329"/>
      <c r="AJ306" s="329"/>
      <c r="AK306" s="329"/>
      <c r="AL306" s="329"/>
      <c r="AM306" s="329"/>
      <c r="AN306" s="329"/>
      <c r="AO306" s="329"/>
      <c r="AP306" s="329"/>
      <c r="AQ306" s="329"/>
      <c r="AR306" s="329"/>
      <c r="AS306" s="329"/>
      <c r="AT306" s="329"/>
      <c r="AU306" s="329"/>
      <c r="AV306" s="329"/>
      <c r="AW306" s="329" t="s">
        <v>32</v>
      </c>
      <c r="AX306" s="329"/>
      <c r="AY306" s="39"/>
      <c r="AZ306" s="39"/>
      <c r="BA306" s="39"/>
      <c r="BB306" s="39"/>
      <c r="BC306" s="329"/>
      <c r="BD306" s="329"/>
      <c r="BE306" s="329"/>
      <c r="BF306" s="329"/>
      <c r="BG306" s="329"/>
      <c r="BH306" s="329"/>
      <c r="BI306" s="329"/>
      <c r="BJ306" s="45"/>
      <c r="BK306" s="45"/>
      <c r="BL306" s="45"/>
      <c r="BM306" s="45"/>
      <c r="BN306" s="45"/>
      <c r="BO306" s="45"/>
      <c r="BP306" s="45"/>
      <c r="BQ306" s="45"/>
      <c r="BR306" s="45"/>
      <c r="BS306" s="45"/>
      <c r="BT306" s="45"/>
      <c r="BU306" s="45"/>
      <c r="BV306" s="45"/>
      <c r="BW306" s="45"/>
      <c r="BX306" s="45"/>
      <c r="BY306" s="45"/>
      <c r="BZ306" s="45"/>
      <c r="CA306" s="45"/>
      <c r="CB306" s="45"/>
      <c r="CC306" s="45"/>
      <c r="CD306" s="45"/>
      <c r="CE306" s="45"/>
      <c r="CF306" s="45"/>
      <c r="CG306" s="45"/>
      <c r="CH306" s="45"/>
      <c r="CI306" s="45"/>
      <c r="CJ306" s="45"/>
      <c r="CK306" s="45"/>
      <c r="CL306" s="45"/>
      <c r="CM306" s="45"/>
      <c r="CN306" s="45"/>
      <c r="CO306" s="45"/>
      <c r="CP306" s="45"/>
      <c r="CQ306" s="45"/>
      <c r="CR306" s="45"/>
      <c r="CS306" s="45"/>
      <c r="CT306" s="45"/>
      <c r="CU306" s="45"/>
      <c r="CV306" s="45"/>
      <c r="CW306" s="45"/>
      <c r="CX306" s="45"/>
      <c r="CY306" s="40"/>
      <c r="CZ306" s="53"/>
      <c r="DA306" s="40"/>
      <c r="DB306" s="44"/>
      <c r="DC306" s="40"/>
      <c r="DD306" s="44"/>
      <c r="DE306" s="43"/>
      <c r="DF306" s="42"/>
      <c r="DG306" s="41"/>
      <c r="DH306" s="40"/>
      <c r="DI306" s="39"/>
    </row>
    <row r="307" spans="1:113" s="38" customFormat="1" ht="30.75" hidden="1" customHeight="1" x14ac:dyDescent="0.25">
      <c r="A307" s="628"/>
      <c r="B307" s="630"/>
      <c r="C307" s="359"/>
      <c r="D307" s="359"/>
      <c r="E307" s="359"/>
      <c r="F307" s="359"/>
      <c r="G307" s="133"/>
      <c r="H307" s="310" t="s">
        <v>465</v>
      </c>
      <c r="I307" s="327"/>
      <c r="J307" s="341" t="s">
        <v>57</v>
      </c>
      <c r="K307" s="329"/>
      <c r="L307" s="310" t="s">
        <v>347</v>
      </c>
      <c r="M307" s="341"/>
      <c r="N307" s="51"/>
      <c r="O307" s="50"/>
      <c r="P307" s="341"/>
      <c r="Q307" s="341"/>
      <c r="R307" s="341"/>
      <c r="S307" s="341"/>
      <c r="T307" s="341"/>
      <c r="U307" s="341"/>
      <c r="V307" s="341"/>
      <c r="W307" s="341" t="s">
        <v>24</v>
      </c>
      <c r="X307" s="341"/>
      <c r="Y307" s="341"/>
      <c r="Z307" s="341"/>
      <c r="AA307" s="47"/>
      <c r="AB307" s="341"/>
      <c r="AC307" s="341"/>
      <c r="AD307" s="329"/>
      <c r="AE307" s="329"/>
      <c r="AF307" s="329"/>
      <c r="AG307" s="329"/>
      <c r="AH307" s="329"/>
      <c r="AI307" s="329"/>
      <c r="AJ307" s="329"/>
      <c r="AK307" s="329"/>
      <c r="AL307" s="329"/>
      <c r="AM307" s="329"/>
      <c r="AN307" s="329"/>
      <c r="AO307" s="329"/>
      <c r="AP307" s="329"/>
      <c r="AQ307" s="329"/>
      <c r="AR307" s="329"/>
      <c r="AS307" s="329"/>
      <c r="AT307" s="329"/>
      <c r="AU307" s="329"/>
      <c r="AV307" s="329"/>
      <c r="AW307" s="329"/>
      <c r="AX307" s="329"/>
      <c r="AY307" s="39"/>
      <c r="AZ307" s="39"/>
      <c r="BA307" s="39"/>
      <c r="BB307" s="39"/>
      <c r="BC307" s="329"/>
      <c r="BD307" s="329"/>
      <c r="BE307" s="329"/>
      <c r="BF307" s="329"/>
      <c r="BG307" s="329"/>
      <c r="BH307" s="329"/>
      <c r="BI307" s="329"/>
      <c r="BJ307" s="45"/>
      <c r="BK307" s="45"/>
      <c r="BL307" s="45"/>
      <c r="BM307" s="45"/>
      <c r="BN307" s="45"/>
      <c r="BO307" s="45"/>
      <c r="BP307" s="45"/>
      <c r="BQ307" s="45"/>
      <c r="BR307" s="45"/>
      <c r="BS307" s="45"/>
      <c r="BT307" s="45"/>
      <c r="BU307" s="45"/>
      <c r="BV307" s="45"/>
      <c r="BW307" s="45"/>
      <c r="BX307" s="45"/>
      <c r="BY307" s="45"/>
      <c r="BZ307" s="45"/>
      <c r="CA307" s="45"/>
      <c r="CB307" s="45"/>
      <c r="CC307" s="45"/>
      <c r="CD307" s="45"/>
      <c r="CE307" s="45"/>
      <c r="CF307" s="45"/>
      <c r="CG307" s="45"/>
      <c r="CH307" s="45"/>
      <c r="CI307" s="45"/>
      <c r="CJ307" s="45"/>
      <c r="CK307" s="45"/>
      <c r="CL307" s="45"/>
      <c r="CM307" s="45"/>
      <c r="CN307" s="45"/>
      <c r="CO307" s="45"/>
      <c r="CP307" s="45"/>
      <c r="CQ307" s="45"/>
      <c r="CR307" s="45"/>
      <c r="CS307" s="45"/>
      <c r="CT307" s="45"/>
      <c r="CU307" s="45"/>
      <c r="CV307" s="45"/>
      <c r="CW307" s="45"/>
      <c r="CX307" s="45"/>
      <c r="CY307" s="40"/>
      <c r="CZ307" s="53"/>
      <c r="DA307" s="40"/>
      <c r="DB307" s="44"/>
      <c r="DC307" s="40"/>
      <c r="DD307" s="44"/>
      <c r="DE307" s="43"/>
      <c r="DF307" s="42"/>
      <c r="DG307" s="41"/>
      <c r="DH307" s="40"/>
      <c r="DI307" s="39"/>
    </row>
    <row r="308" spans="1:113" s="38" customFormat="1" ht="30.75" hidden="1" customHeight="1" x14ac:dyDescent="0.25">
      <c r="A308" s="628"/>
      <c r="B308" s="630"/>
      <c r="C308" s="359"/>
      <c r="D308" s="359"/>
      <c r="E308" s="359"/>
      <c r="F308" s="359"/>
      <c r="G308" s="133"/>
      <c r="H308" s="368" t="s">
        <v>464</v>
      </c>
      <c r="I308" s="327"/>
      <c r="J308" s="341" t="s">
        <v>66</v>
      </c>
      <c r="K308" s="329" t="s">
        <v>27</v>
      </c>
      <c r="L308" s="310" t="s">
        <v>347</v>
      </c>
      <c r="M308" s="341" t="s">
        <v>182</v>
      </c>
      <c r="N308" s="51" t="s">
        <v>24</v>
      </c>
      <c r="O308" s="50"/>
      <c r="P308" s="341"/>
      <c r="Q308" s="341"/>
      <c r="R308" s="341"/>
      <c r="S308" s="341"/>
      <c r="T308" s="341"/>
      <c r="U308" s="341" t="s">
        <v>24</v>
      </c>
      <c r="V308" s="341"/>
      <c r="W308" s="341"/>
      <c r="X308" s="341"/>
      <c r="Y308" s="341"/>
      <c r="Z308" s="341"/>
      <c r="AA308" s="47">
        <f>COUNTIF(P308:Z308,"x")</f>
        <v>1</v>
      </c>
      <c r="AB308" s="341"/>
      <c r="AC308" s="341"/>
      <c r="AD308" s="329"/>
      <c r="AE308" s="329"/>
      <c r="AF308" s="329"/>
      <c r="AG308" s="329"/>
      <c r="AH308" s="329"/>
      <c r="AI308" s="329"/>
      <c r="AJ308" s="329"/>
      <c r="AK308" s="329"/>
      <c r="AL308" s="329"/>
      <c r="AM308" s="329"/>
      <c r="AN308" s="329"/>
      <c r="AO308" s="329"/>
      <c r="AP308" s="329"/>
      <c r="AQ308" s="329"/>
      <c r="AR308" s="329"/>
      <c r="AS308" s="329"/>
      <c r="AT308" s="329"/>
      <c r="AU308" s="329" t="s">
        <v>32</v>
      </c>
      <c r="AV308" s="329" t="s">
        <v>32</v>
      </c>
      <c r="AW308" s="329"/>
      <c r="AX308" s="329" t="s">
        <v>144</v>
      </c>
      <c r="AY308" s="39"/>
      <c r="AZ308" s="39"/>
      <c r="BA308" s="39"/>
      <c r="BB308" s="39"/>
      <c r="BC308" s="329"/>
      <c r="BD308" s="329"/>
      <c r="BE308" s="329"/>
      <c r="BF308" s="329"/>
      <c r="BG308" s="329"/>
      <c r="BH308" s="329"/>
      <c r="BI308" s="329"/>
      <c r="BJ308" s="45">
        <v>2</v>
      </c>
      <c r="BK308" s="45">
        <v>2</v>
      </c>
      <c r="BL308" s="45">
        <v>2</v>
      </c>
      <c r="BM308" s="45">
        <v>2</v>
      </c>
      <c r="BN308" s="45">
        <v>2</v>
      </c>
      <c r="BO308" s="45">
        <v>2</v>
      </c>
      <c r="BP308" s="45">
        <v>2</v>
      </c>
      <c r="BQ308" s="45">
        <v>2</v>
      </c>
      <c r="BR308" s="45">
        <v>2</v>
      </c>
      <c r="BS308" s="45">
        <v>2</v>
      </c>
      <c r="BT308" s="45">
        <v>2</v>
      </c>
      <c r="BU308" s="45">
        <v>2</v>
      </c>
      <c r="BV308" s="45">
        <v>2</v>
      </c>
      <c r="BW308" s="45">
        <v>2</v>
      </c>
      <c r="BX308" s="45">
        <v>2</v>
      </c>
      <c r="BY308" s="45">
        <v>2</v>
      </c>
      <c r="BZ308" s="45">
        <v>2</v>
      </c>
      <c r="CA308" s="45">
        <v>2</v>
      </c>
      <c r="CB308" s="45">
        <v>2</v>
      </c>
      <c r="CC308" s="45">
        <v>2</v>
      </c>
      <c r="CD308" s="45">
        <v>2</v>
      </c>
      <c r="CE308" s="45">
        <v>2</v>
      </c>
      <c r="CF308" s="45">
        <v>2</v>
      </c>
      <c r="CG308" s="45">
        <v>2</v>
      </c>
      <c r="CH308" s="45">
        <v>2</v>
      </c>
      <c r="CI308" s="45">
        <v>2</v>
      </c>
      <c r="CJ308" s="45">
        <v>2</v>
      </c>
      <c r="CK308" s="45">
        <v>2</v>
      </c>
      <c r="CL308" s="45">
        <v>2</v>
      </c>
      <c r="CM308" s="45">
        <v>2</v>
      </c>
      <c r="CN308" s="45">
        <v>2</v>
      </c>
      <c r="CO308" s="45">
        <v>2</v>
      </c>
      <c r="CP308" s="45">
        <v>2</v>
      </c>
      <c r="CQ308" s="45">
        <v>2</v>
      </c>
      <c r="CR308" s="45">
        <v>2</v>
      </c>
      <c r="CS308" s="45">
        <v>2</v>
      </c>
      <c r="CT308" s="45">
        <v>2</v>
      </c>
      <c r="CU308" s="45"/>
      <c r="CV308" s="45"/>
      <c r="CW308" s="45"/>
      <c r="CX308" s="45">
        <v>2</v>
      </c>
      <c r="CY308" s="40">
        <f>COUNTIF($BI308:$CX308,2)</f>
        <v>38</v>
      </c>
      <c r="CZ308" s="44">
        <f>CY308/COUNTA($BJ308:$CX308)</f>
        <v>1</v>
      </c>
      <c r="DA308" s="40">
        <f>COUNTIF($BJ308:$CX308,1)</f>
        <v>0</v>
      </c>
      <c r="DB308" s="44">
        <f>DA308/COUNTA($BJ308:$CX308)</f>
        <v>0</v>
      </c>
      <c r="DC308" s="40">
        <f>COUNTIF($BI308:$CX308,0)</f>
        <v>0</v>
      </c>
      <c r="DD308" s="44">
        <f>DC308/COUNTA($BI308:$CX308)</f>
        <v>0</v>
      </c>
      <c r="DE308" s="43">
        <f>COUNTIF($BI308:$CX308,"KĐG")</f>
        <v>0</v>
      </c>
      <c r="DF308" s="42">
        <f>DE308/COUNTA($BI308:$CX308)</f>
        <v>0</v>
      </c>
      <c r="DG308" s="41">
        <f>(((CY308*2)+(DA308*1)+(DC308*0)))/COUNTA($BI308:$CX308)</f>
        <v>2</v>
      </c>
      <c r="DH308" s="40" t="str">
        <f>IF(DG308&gt;=1.6,"Đạt mục tiêu",IF(DG308&gt;=1,"Cần cố gắng","Chưa đạt"))</f>
        <v>Đạt mục tiêu</v>
      </c>
      <c r="DI308" s="39"/>
    </row>
    <row r="309" spans="1:113" s="38" customFormat="1" ht="30.75" hidden="1" customHeight="1" x14ac:dyDescent="0.25">
      <c r="A309" s="628"/>
      <c r="B309" s="630"/>
      <c r="C309" s="359"/>
      <c r="D309" s="359"/>
      <c r="E309" s="359"/>
      <c r="F309" s="359"/>
      <c r="G309" s="133"/>
      <c r="H309" s="310" t="s">
        <v>463</v>
      </c>
      <c r="I309" s="327"/>
      <c r="J309" s="341" t="s">
        <v>49</v>
      </c>
      <c r="K309" s="329" t="s">
        <v>27</v>
      </c>
      <c r="L309" s="310" t="s">
        <v>347</v>
      </c>
      <c r="M309" s="341" t="s">
        <v>37</v>
      </c>
      <c r="N309" s="51"/>
      <c r="O309" s="50"/>
      <c r="P309" s="341"/>
      <c r="Q309" s="341"/>
      <c r="R309" s="341"/>
      <c r="S309" s="341"/>
      <c r="T309" s="341"/>
      <c r="U309" s="341"/>
      <c r="V309" s="341"/>
      <c r="W309" s="341"/>
      <c r="X309" s="341"/>
      <c r="Y309" s="341"/>
      <c r="Z309" s="341" t="s">
        <v>24</v>
      </c>
      <c r="AA309" s="47">
        <f>COUNTIF(P309:Z309,"x")</f>
        <v>1</v>
      </c>
      <c r="AB309" s="341"/>
      <c r="AC309" s="341"/>
      <c r="AD309" s="329"/>
      <c r="AE309" s="329"/>
      <c r="AF309" s="329"/>
      <c r="AG309" s="329"/>
      <c r="AH309" s="329"/>
      <c r="AI309" s="329"/>
      <c r="AJ309" s="329"/>
      <c r="AK309" s="329"/>
      <c r="AL309" s="329"/>
      <c r="AM309" s="329"/>
      <c r="AN309" s="329"/>
      <c r="AO309" s="329"/>
      <c r="AP309" s="329"/>
      <c r="AQ309" s="329"/>
      <c r="AR309" s="329"/>
      <c r="AS309" s="329"/>
      <c r="AT309" s="329"/>
      <c r="AU309" s="329"/>
      <c r="AV309" s="329"/>
      <c r="AW309" s="329"/>
      <c r="AX309" s="329"/>
      <c r="AY309" s="39"/>
      <c r="AZ309" s="39"/>
      <c r="BA309" s="39"/>
      <c r="BB309" s="39"/>
      <c r="BC309" s="329"/>
      <c r="BD309" s="329"/>
      <c r="BE309" s="329"/>
      <c r="BF309" s="329"/>
      <c r="BG309" s="329"/>
      <c r="BH309" s="329"/>
      <c r="BI309" s="329"/>
      <c r="BJ309" s="45">
        <v>2</v>
      </c>
      <c r="BK309" s="45">
        <v>2</v>
      </c>
      <c r="BL309" s="45">
        <v>2</v>
      </c>
      <c r="BM309" s="45">
        <v>2</v>
      </c>
      <c r="BN309" s="45">
        <v>2</v>
      </c>
      <c r="BO309" s="45">
        <v>2</v>
      </c>
      <c r="BP309" s="45">
        <v>2</v>
      </c>
      <c r="BQ309" s="45">
        <v>2</v>
      </c>
      <c r="BR309" s="45">
        <v>2</v>
      </c>
      <c r="BS309" s="45">
        <v>2</v>
      </c>
      <c r="BT309" s="45">
        <v>2</v>
      </c>
      <c r="BU309" s="45">
        <v>2</v>
      </c>
      <c r="BV309" s="45">
        <v>2</v>
      </c>
      <c r="BW309" s="45">
        <v>2</v>
      </c>
      <c r="BX309" s="45">
        <v>2</v>
      </c>
      <c r="BY309" s="45">
        <v>2</v>
      </c>
      <c r="BZ309" s="45">
        <v>2</v>
      </c>
      <c r="CA309" s="45">
        <v>2</v>
      </c>
      <c r="CB309" s="45">
        <v>2</v>
      </c>
      <c r="CC309" s="45">
        <v>2</v>
      </c>
      <c r="CD309" s="45">
        <v>2</v>
      </c>
      <c r="CE309" s="45">
        <v>2</v>
      </c>
      <c r="CF309" s="45">
        <v>2</v>
      </c>
      <c r="CG309" s="45">
        <v>2</v>
      </c>
      <c r="CH309" s="45">
        <v>2</v>
      </c>
      <c r="CI309" s="45">
        <v>2</v>
      </c>
      <c r="CJ309" s="45">
        <v>2</v>
      </c>
      <c r="CK309" s="45">
        <v>2</v>
      </c>
      <c r="CL309" s="45">
        <v>2</v>
      </c>
      <c r="CM309" s="45">
        <v>2</v>
      </c>
      <c r="CN309" s="45">
        <v>2</v>
      </c>
      <c r="CO309" s="45">
        <v>2</v>
      </c>
      <c r="CP309" s="45">
        <v>2</v>
      </c>
      <c r="CQ309" s="45">
        <v>2</v>
      </c>
      <c r="CR309" s="45">
        <v>2</v>
      </c>
      <c r="CS309" s="45">
        <v>2</v>
      </c>
      <c r="CT309" s="45">
        <v>2</v>
      </c>
      <c r="CU309" s="45"/>
      <c r="CV309" s="45"/>
      <c r="CW309" s="45"/>
      <c r="CX309" s="45">
        <v>2</v>
      </c>
      <c r="CY309" s="40">
        <f>COUNTIF($BI309:$CX309,2)</f>
        <v>38</v>
      </c>
      <c r="CZ309" s="44">
        <f>CY309/COUNTA($BJ309:$CX309)</f>
        <v>1</v>
      </c>
      <c r="DA309" s="40">
        <f>COUNTIF($BJ309:$CX309,1)</f>
        <v>0</v>
      </c>
      <c r="DB309" s="44">
        <f>DA309/COUNTA($BJ309:$CX309)</f>
        <v>0</v>
      </c>
      <c r="DC309" s="40">
        <f>COUNTIF($BI309:$CX309,0)</f>
        <v>0</v>
      </c>
      <c r="DD309" s="44">
        <f>DC309/COUNTA($BI309:$CX309)</f>
        <v>0</v>
      </c>
      <c r="DE309" s="43">
        <f>COUNTIF($BI309:$CX309,"KĐG")</f>
        <v>0</v>
      </c>
      <c r="DF309" s="42">
        <f>DE309/COUNTA($BI309:$CX309)</f>
        <v>0</v>
      </c>
      <c r="DG309" s="41">
        <f>(((CY309*2)+(DA309*1)+(DC309*0)))/COUNTA($BI309:$CX309)</f>
        <v>2</v>
      </c>
      <c r="DH309" s="40" t="str">
        <f>IF(DG309&gt;=1.6,"Đạt mục tiêu",IF(DG309&gt;=1,"Cần cố gắng","Chưa đạt"))</f>
        <v>Đạt mục tiêu</v>
      </c>
      <c r="DI309" s="39"/>
    </row>
    <row r="310" spans="1:113" s="38" customFormat="1" ht="30.75" hidden="1" customHeight="1" x14ac:dyDescent="0.25">
      <c r="A310" s="628"/>
      <c r="B310" s="631"/>
      <c r="C310" s="361"/>
      <c r="D310" s="361"/>
      <c r="E310" s="361"/>
      <c r="F310" s="361"/>
      <c r="G310" s="132"/>
      <c r="H310" s="368" t="s">
        <v>462</v>
      </c>
      <c r="I310" s="327"/>
      <c r="J310" s="341" t="s">
        <v>41</v>
      </c>
      <c r="K310" s="329" t="s">
        <v>27</v>
      </c>
      <c r="L310" s="310" t="s">
        <v>347</v>
      </c>
      <c r="M310" s="341" t="s">
        <v>182</v>
      </c>
      <c r="N310" s="51" t="s">
        <v>24</v>
      </c>
      <c r="O310" s="50"/>
      <c r="P310" s="341"/>
      <c r="Q310" s="341"/>
      <c r="R310" s="341"/>
      <c r="S310" s="341"/>
      <c r="T310" s="341"/>
      <c r="U310" s="341"/>
      <c r="V310" s="341"/>
      <c r="W310" s="341"/>
      <c r="X310" s="341"/>
      <c r="Y310" s="341" t="s">
        <v>24</v>
      </c>
      <c r="Z310" s="341"/>
      <c r="AA310" s="47">
        <f>COUNTIF(P310:Z310,"x")</f>
        <v>1</v>
      </c>
      <c r="AB310" s="341"/>
      <c r="AC310" s="341"/>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29"/>
      <c r="AY310" s="39"/>
      <c r="AZ310" s="39"/>
      <c r="BA310" s="39"/>
      <c r="BB310" s="39"/>
      <c r="BC310" s="329"/>
      <c r="BD310" s="329"/>
      <c r="BE310" s="329" t="s">
        <v>144</v>
      </c>
      <c r="BF310" s="329" t="s">
        <v>144</v>
      </c>
      <c r="BG310" s="329" t="s">
        <v>32</v>
      </c>
      <c r="BH310" s="329"/>
      <c r="BI310" s="329"/>
      <c r="BJ310" s="45">
        <v>2</v>
      </c>
      <c r="BK310" s="45">
        <v>2</v>
      </c>
      <c r="BL310" s="45">
        <v>2</v>
      </c>
      <c r="BM310" s="45">
        <v>2</v>
      </c>
      <c r="BN310" s="45">
        <v>2</v>
      </c>
      <c r="BO310" s="45">
        <v>2</v>
      </c>
      <c r="BP310" s="45">
        <v>2</v>
      </c>
      <c r="BQ310" s="45">
        <v>2</v>
      </c>
      <c r="BR310" s="45">
        <v>2</v>
      </c>
      <c r="BS310" s="45">
        <v>2</v>
      </c>
      <c r="BT310" s="45">
        <v>2</v>
      </c>
      <c r="BU310" s="45">
        <v>2</v>
      </c>
      <c r="BV310" s="45">
        <v>2</v>
      </c>
      <c r="BW310" s="45">
        <v>2</v>
      </c>
      <c r="BX310" s="45">
        <v>2</v>
      </c>
      <c r="BY310" s="45">
        <v>2</v>
      </c>
      <c r="BZ310" s="45">
        <v>2</v>
      </c>
      <c r="CA310" s="45">
        <v>2</v>
      </c>
      <c r="CB310" s="45">
        <v>2</v>
      </c>
      <c r="CC310" s="45">
        <v>2</v>
      </c>
      <c r="CD310" s="45">
        <v>2</v>
      </c>
      <c r="CE310" s="45">
        <v>2</v>
      </c>
      <c r="CF310" s="45">
        <v>2</v>
      </c>
      <c r="CG310" s="45">
        <v>2</v>
      </c>
      <c r="CH310" s="45">
        <v>2</v>
      </c>
      <c r="CI310" s="45">
        <v>2</v>
      </c>
      <c r="CJ310" s="45">
        <v>2</v>
      </c>
      <c r="CK310" s="45">
        <v>2</v>
      </c>
      <c r="CL310" s="45">
        <v>2</v>
      </c>
      <c r="CM310" s="45">
        <v>2</v>
      </c>
      <c r="CN310" s="45">
        <v>2</v>
      </c>
      <c r="CO310" s="45">
        <v>2</v>
      </c>
      <c r="CP310" s="45">
        <v>2</v>
      </c>
      <c r="CQ310" s="45">
        <v>2</v>
      </c>
      <c r="CR310" s="45">
        <v>2</v>
      </c>
      <c r="CS310" s="45">
        <v>2</v>
      </c>
      <c r="CT310" s="45">
        <v>2</v>
      </c>
      <c r="CU310" s="45"/>
      <c r="CV310" s="45"/>
      <c r="CW310" s="45"/>
      <c r="CX310" s="45">
        <v>2</v>
      </c>
      <c r="CY310" s="43">
        <f>COUNTIF($BI310:$CX310,2)</f>
        <v>38</v>
      </c>
      <c r="CZ310" s="42">
        <f>CY310/COUNTA($BI310:$CX310)</f>
        <v>1</v>
      </c>
      <c r="DA310" s="43">
        <f>COUNTIF($BI310:$CX310,1)</f>
        <v>0</v>
      </c>
      <c r="DB310" s="42">
        <f>DA310/COUNTA($BI310:$CX310)</f>
        <v>0</v>
      </c>
      <c r="DC310" s="43">
        <f>COUNTIF($BI310:$CX310,0)</f>
        <v>0</v>
      </c>
      <c r="DD310" s="42">
        <f>DC310/COUNTA($BI310:$CX310)</f>
        <v>0</v>
      </c>
      <c r="DE310" s="43">
        <f>COUNTIF($BI310:$CX310,"KĐG")</f>
        <v>0</v>
      </c>
      <c r="DF310" s="42">
        <f>DE310/COUNTA($BI310:$CX310)</f>
        <v>0</v>
      </c>
      <c r="DG310" s="52">
        <f>(((CY310*2)+(DA310*1)+(DC310*0)))/COUNTA($BI310:$CX310)</f>
        <v>2</v>
      </c>
      <c r="DH310" s="43" t="str">
        <f>IF(DG310&gt;=1.6,"Đạt mục tiêu",IF(DG310&gt;=1,"Cần cố gắng","Chưa đạt"))</f>
        <v>Đạt mục tiêu</v>
      </c>
      <c r="DI310" s="39"/>
    </row>
    <row r="311" spans="1:113" s="38" customFormat="1" ht="106.5" hidden="1" customHeight="1" x14ac:dyDescent="0.25">
      <c r="A311" s="672">
        <v>35</v>
      </c>
      <c r="B311" s="511"/>
      <c r="C311" s="718" t="s">
        <v>461</v>
      </c>
      <c r="D311" s="614" t="s">
        <v>34</v>
      </c>
      <c r="E311" s="310" t="s">
        <v>460</v>
      </c>
      <c r="F311" s="310" t="s">
        <v>34</v>
      </c>
      <c r="G311" s="310" t="s">
        <v>460</v>
      </c>
      <c r="H311" s="310" t="s">
        <v>459</v>
      </c>
      <c r="I311" s="327"/>
      <c r="J311" s="329" t="s">
        <v>30</v>
      </c>
      <c r="K311" s="329" t="s">
        <v>27</v>
      </c>
      <c r="L311" s="310" t="s">
        <v>347</v>
      </c>
      <c r="M311" s="341" t="s">
        <v>37</v>
      </c>
      <c r="N311" s="51" t="s">
        <v>24</v>
      </c>
      <c r="O311" s="50"/>
      <c r="P311" s="341"/>
      <c r="Q311" s="341" t="s">
        <v>24</v>
      </c>
      <c r="R311" s="341"/>
      <c r="S311" s="341"/>
      <c r="T311" s="341"/>
      <c r="U311" s="341"/>
      <c r="V311" s="341"/>
      <c r="W311" s="341"/>
      <c r="X311" s="341"/>
      <c r="Y311" s="341"/>
      <c r="Z311" s="341"/>
      <c r="AA311" s="47">
        <f>COUNTIF(P311:Z311,"x")</f>
        <v>1</v>
      </c>
      <c r="AB311" s="341"/>
      <c r="AC311" s="341"/>
      <c r="AD311" s="329"/>
      <c r="AE311" s="329" t="s">
        <v>32</v>
      </c>
      <c r="AF311" s="329" t="s">
        <v>40</v>
      </c>
      <c r="AG311" s="329"/>
      <c r="AH311" s="329"/>
      <c r="AI311" s="329"/>
      <c r="AJ311" s="329"/>
      <c r="AK311" s="329"/>
      <c r="AL311" s="329"/>
      <c r="AM311" s="329"/>
      <c r="AN311" s="329"/>
      <c r="AO311" s="329"/>
      <c r="AP311" s="329"/>
      <c r="AQ311" s="329"/>
      <c r="AR311" s="329"/>
      <c r="AS311" s="329"/>
      <c r="AT311" s="329"/>
      <c r="AU311" s="329"/>
      <c r="AV311" s="329"/>
      <c r="AW311" s="329"/>
      <c r="AX311" s="329"/>
      <c r="AY311" s="39"/>
      <c r="AZ311" s="39"/>
      <c r="BA311" s="39"/>
      <c r="BB311" s="39"/>
      <c r="BC311" s="329"/>
      <c r="BD311" s="329"/>
      <c r="BE311" s="329"/>
      <c r="BF311" s="329"/>
      <c r="BG311" s="329"/>
      <c r="BH311" s="329"/>
      <c r="BI311" s="329"/>
      <c r="BJ311" s="45">
        <v>2</v>
      </c>
      <c r="BK311" s="45">
        <v>1</v>
      </c>
      <c r="BL311" s="45">
        <v>2</v>
      </c>
      <c r="BM311" s="45">
        <v>2</v>
      </c>
      <c r="BN311" s="45">
        <v>2</v>
      </c>
      <c r="BO311" s="45">
        <v>2</v>
      </c>
      <c r="BP311" s="45">
        <v>2</v>
      </c>
      <c r="BQ311" s="45">
        <v>2</v>
      </c>
      <c r="BR311" s="45">
        <v>2</v>
      </c>
      <c r="BS311" s="45">
        <v>2</v>
      </c>
      <c r="BT311" s="45">
        <v>1</v>
      </c>
      <c r="BU311" s="45">
        <v>2</v>
      </c>
      <c r="BV311" s="45">
        <v>2</v>
      </c>
      <c r="BW311" s="45">
        <v>2</v>
      </c>
      <c r="BX311" s="45">
        <v>2</v>
      </c>
      <c r="BY311" s="45">
        <v>2</v>
      </c>
      <c r="BZ311" s="45">
        <v>1</v>
      </c>
      <c r="CA311" s="45">
        <v>2</v>
      </c>
      <c r="CB311" s="45">
        <v>2</v>
      </c>
      <c r="CC311" s="45">
        <v>2</v>
      </c>
      <c r="CD311" s="45">
        <v>2</v>
      </c>
      <c r="CE311" s="45">
        <v>2</v>
      </c>
      <c r="CF311" s="45">
        <v>2</v>
      </c>
      <c r="CG311" s="45">
        <v>2</v>
      </c>
      <c r="CH311" s="45">
        <v>2</v>
      </c>
      <c r="CI311" s="45">
        <v>2</v>
      </c>
      <c r="CJ311" s="45">
        <v>2</v>
      </c>
      <c r="CK311" s="45">
        <v>2</v>
      </c>
      <c r="CL311" s="45">
        <v>2</v>
      </c>
      <c r="CM311" s="45">
        <v>2</v>
      </c>
      <c r="CN311" s="45">
        <v>1</v>
      </c>
      <c r="CO311" s="45">
        <v>2</v>
      </c>
      <c r="CP311" s="45">
        <v>2</v>
      </c>
      <c r="CQ311" s="45">
        <v>2</v>
      </c>
      <c r="CR311" s="45">
        <v>2</v>
      </c>
      <c r="CS311" s="45">
        <v>2</v>
      </c>
      <c r="CT311" s="45">
        <v>2</v>
      </c>
      <c r="CU311" s="45">
        <v>2</v>
      </c>
      <c r="CV311" s="45">
        <v>2</v>
      </c>
      <c r="CW311" s="45">
        <v>2</v>
      </c>
      <c r="CX311" s="45">
        <v>2</v>
      </c>
      <c r="CY311" s="43">
        <f>COUNTIF($BJ311:$CX311,2)</f>
        <v>37</v>
      </c>
      <c r="CZ311" s="42">
        <f>CY311/COUNTA($BJ311:$CX311)</f>
        <v>0.90243902439024393</v>
      </c>
      <c r="DA311" s="43">
        <f>COUNTIF($BJ311:$CX311,1)</f>
        <v>4</v>
      </c>
      <c r="DB311" s="42">
        <f>DA311/COUNTA($BJ311:$CX311)</f>
        <v>9.7560975609756101E-2</v>
      </c>
      <c r="DC311" s="43">
        <f>COUNTIF($BI311:$CX311,0)</f>
        <v>0</v>
      </c>
      <c r="DD311" s="42">
        <f>DC311/COUNTA($BI311:$CX311)</f>
        <v>0</v>
      </c>
      <c r="DE311" s="43">
        <f>COUNTIF($BI311:$CX311,"KĐG")</f>
        <v>0</v>
      </c>
      <c r="DF311" s="42">
        <f>DE311/COUNTA($BI311:$CX311)</f>
        <v>0</v>
      </c>
      <c r="DG311" s="52">
        <f>(((CY311*2)+(DA311*1)+(DC311*0)))/COUNTA($BJ311:$CX311)</f>
        <v>1.9024390243902438</v>
      </c>
      <c r="DH311" s="43" t="str">
        <f>IF(DG311&gt;=1.6,"Đạt mục tiêu",IF(DG311&gt;=1,"Cần cố gắng","Chưa đạt"))</f>
        <v>Đạt mục tiêu</v>
      </c>
      <c r="DI311" s="39"/>
    </row>
    <row r="312" spans="1:113" s="38" customFormat="1" ht="76.5" customHeight="1" x14ac:dyDescent="0.25">
      <c r="A312" s="627"/>
      <c r="B312" s="511"/>
      <c r="C312" s="721"/>
      <c r="D312" s="623"/>
      <c r="E312" s="317" t="s">
        <v>1207</v>
      </c>
      <c r="F312" s="445"/>
      <c r="G312" s="310" t="s">
        <v>458</v>
      </c>
      <c r="H312" s="317" t="s">
        <v>1208</v>
      </c>
      <c r="I312" s="528" t="s">
        <v>1123</v>
      </c>
      <c r="J312" s="259" t="s">
        <v>33</v>
      </c>
      <c r="K312" s="580" t="s">
        <v>27</v>
      </c>
      <c r="L312" s="405" t="s">
        <v>347</v>
      </c>
      <c r="M312" s="341"/>
      <c r="N312" s="51"/>
      <c r="O312" s="50"/>
      <c r="P312" s="341"/>
      <c r="Q312" s="341"/>
      <c r="R312" s="341"/>
      <c r="S312" s="341"/>
      <c r="T312" s="341"/>
      <c r="U312" s="341"/>
      <c r="V312" s="341"/>
      <c r="W312" s="341"/>
      <c r="X312" s="341"/>
      <c r="Y312" s="341"/>
      <c r="Z312" s="341"/>
      <c r="AA312" s="47"/>
      <c r="AB312" s="341"/>
      <c r="AC312" s="341"/>
      <c r="AD312" s="329"/>
      <c r="AE312" s="329"/>
      <c r="AF312" s="329"/>
      <c r="AG312" s="329"/>
      <c r="AH312" s="329"/>
      <c r="AI312" s="329"/>
      <c r="AJ312" s="329"/>
      <c r="AK312" s="329"/>
      <c r="AL312" s="329"/>
      <c r="AM312" s="329"/>
      <c r="AN312" s="329"/>
      <c r="AO312" s="329"/>
      <c r="AP312" s="329"/>
      <c r="AQ312" s="329"/>
      <c r="AR312" s="329"/>
      <c r="AS312" s="329"/>
      <c r="AT312" s="329"/>
      <c r="AU312" s="329"/>
      <c r="AV312" s="329"/>
      <c r="AW312" s="329" t="s">
        <v>32</v>
      </c>
      <c r="AX312" s="329"/>
      <c r="AY312" s="580"/>
      <c r="AZ312" s="47" t="s">
        <v>40</v>
      </c>
      <c r="BA312" s="47"/>
      <c r="BB312" s="47" t="s">
        <v>40</v>
      </c>
      <c r="BC312" s="329"/>
      <c r="BD312" s="329"/>
      <c r="BE312" s="329"/>
      <c r="BF312" s="329"/>
      <c r="BG312" s="329"/>
      <c r="BH312" s="329"/>
      <c r="BI312" s="329"/>
      <c r="BJ312" s="45"/>
      <c r="BK312" s="45"/>
      <c r="BL312" s="45"/>
      <c r="BM312" s="45"/>
      <c r="BN312" s="45"/>
      <c r="BO312" s="45"/>
      <c r="BP312" s="45"/>
      <c r="BQ312" s="45"/>
      <c r="BR312" s="45"/>
      <c r="BS312" s="45"/>
      <c r="BT312" s="45"/>
      <c r="BU312" s="45"/>
      <c r="BV312" s="45"/>
      <c r="BW312" s="45"/>
      <c r="BX312" s="45"/>
      <c r="BY312" s="45"/>
      <c r="BZ312" s="45"/>
      <c r="CA312" s="45"/>
      <c r="CB312" s="45"/>
      <c r="CC312" s="45"/>
      <c r="CD312" s="45"/>
      <c r="CE312" s="45"/>
      <c r="CF312" s="45"/>
      <c r="CG312" s="45"/>
      <c r="CH312" s="45"/>
      <c r="CI312" s="45"/>
      <c r="CJ312" s="45"/>
      <c r="CK312" s="45"/>
      <c r="CL312" s="45"/>
      <c r="CM312" s="45"/>
      <c r="CN312" s="45"/>
      <c r="CO312" s="45"/>
      <c r="CP312" s="45"/>
      <c r="CQ312" s="45"/>
      <c r="CR312" s="45"/>
      <c r="CS312" s="45"/>
      <c r="CT312" s="45"/>
      <c r="CU312" s="45"/>
      <c r="CV312" s="45"/>
      <c r="CW312" s="45"/>
      <c r="CX312" s="45"/>
      <c r="CY312" s="43"/>
      <c r="CZ312" s="42"/>
      <c r="DA312" s="43"/>
      <c r="DB312" s="42"/>
      <c r="DC312" s="43"/>
      <c r="DD312" s="42"/>
      <c r="DE312" s="43"/>
      <c r="DF312" s="42"/>
      <c r="DG312" s="52"/>
      <c r="DH312" s="43"/>
      <c r="DI312" s="47"/>
    </row>
    <row r="313" spans="1:113" s="38" customFormat="1" ht="62.25" hidden="1" customHeight="1" x14ac:dyDescent="0.25">
      <c r="A313" s="268">
        <v>128</v>
      </c>
      <c r="B313" s="268"/>
      <c r="C313" s="310" t="s">
        <v>457</v>
      </c>
      <c r="D313" s="310" t="s">
        <v>35</v>
      </c>
      <c r="E313" s="310" t="s">
        <v>457</v>
      </c>
      <c r="F313" s="310" t="s">
        <v>34</v>
      </c>
      <c r="G313" s="310" t="s">
        <v>457</v>
      </c>
      <c r="H313" s="310" t="s">
        <v>456</v>
      </c>
      <c r="I313" s="327"/>
      <c r="J313" s="329" t="s">
        <v>28</v>
      </c>
      <c r="K313" s="329" t="s">
        <v>27</v>
      </c>
      <c r="L313" s="310" t="s">
        <v>347</v>
      </c>
      <c r="M313" s="341" t="s">
        <v>25</v>
      </c>
      <c r="N313" s="51" t="s">
        <v>24</v>
      </c>
      <c r="O313" s="50"/>
      <c r="P313" s="341"/>
      <c r="Q313" s="341"/>
      <c r="R313" s="341" t="s">
        <v>24</v>
      </c>
      <c r="S313" s="341"/>
      <c r="T313" s="341"/>
      <c r="U313" s="341"/>
      <c r="V313" s="341"/>
      <c r="W313" s="341"/>
      <c r="X313" s="341"/>
      <c r="Y313" s="341"/>
      <c r="Z313" s="341"/>
      <c r="AA313" s="47">
        <f>COUNTIF(P313:Z313,"x")</f>
        <v>1</v>
      </c>
      <c r="AB313" s="341"/>
      <c r="AC313" s="341"/>
      <c r="AD313" s="329"/>
      <c r="AE313" s="329"/>
      <c r="AF313" s="329"/>
      <c r="AG313" s="329" t="s">
        <v>23</v>
      </c>
      <c r="AH313" s="329" t="s">
        <v>23</v>
      </c>
      <c r="AI313" s="329"/>
      <c r="AJ313" s="329"/>
      <c r="AK313" s="329"/>
      <c r="AL313" s="329"/>
      <c r="AM313" s="329"/>
      <c r="AN313" s="329"/>
      <c r="AO313" s="329"/>
      <c r="AP313" s="329"/>
      <c r="AQ313" s="329"/>
      <c r="AR313" s="329"/>
      <c r="AS313" s="329"/>
      <c r="AT313" s="329"/>
      <c r="AU313" s="329"/>
      <c r="AV313" s="329"/>
      <c r="AW313" s="329"/>
      <c r="AX313" s="329"/>
      <c r="AY313" s="39"/>
      <c r="AZ313" s="39"/>
      <c r="BA313" s="39"/>
      <c r="BB313" s="39"/>
      <c r="BC313" s="329"/>
      <c r="BD313" s="329"/>
      <c r="BE313" s="329"/>
      <c r="BF313" s="329"/>
      <c r="BG313" s="329"/>
      <c r="BH313" s="329"/>
      <c r="BI313" s="329"/>
      <c r="BJ313" s="45">
        <v>2</v>
      </c>
      <c r="BK313" s="45">
        <v>1</v>
      </c>
      <c r="BL313" s="45">
        <v>2</v>
      </c>
      <c r="BM313" s="45">
        <v>2</v>
      </c>
      <c r="BN313" s="45">
        <v>1</v>
      </c>
      <c r="BO313" s="45">
        <v>2</v>
      </c>
      <c r="BP313" s="45">
        <v>2</v>
      </c>
      <c r="BQ313" s="45">
        <v>2</v>
      </c>
      <c r="BR313" s="45">
        <v>2</v>
      </c>
      <c r="BS313" s="45">
        <v>2</v>
      </c>
      <c r="BT313" s="45">
        <v>1</v>
      </c>
      <c r="BU313" s="45">
        <v>2</v>
      </c>
      <c r="BV313" s="45">
        <v>2</v>
      </c>
      <c r="BW313" s="45">
        <v>2</v>
      </c>
      <c r="BX313" s="45">
        <v>2</v>
      </c>
      <c r="BY313" s="45">
        <v>2</v>
      </c>
      <c r="BZ313" s="45">
        <v>1</v>
      </c>
      <c r="CA313" s="45">
        <v>2</v>
      </c>
      <c r="CB313" s="45">
        <v>2</v>
      </c>
      <c r="CC313" s="45">
        <v>2</v>
      </c>
      <c r="CD313" s="45">
        <v>2</v>
      </c>
      <c r="CE313" s="45">
        <v>2</v>
      </c>
      <c r="CF313" s="45">
        <v>2</v>
      </c>
      <c r="CG313" s="45">
        <v>2</v>
      </c>
      <c r="CH313" s="45">
        <v>2</v>
      </c>
      <c r="CI313" s="45">
        <v>2</v>
      </c>
      <c r="CJ313" s="45">
        <v>2</v>
      </c>
      <c r="CK313" s="45">
        <v>2</v>
      </c>
      <c r="CL313" s="45">
        <v>2</v>
      </c>
      <c r="CM313" s="45">
        <v>2</v>
      </c>
      <c r="CN313" s="45">
        <v>1</v>
      </c>
      <c r="CO313" s="45">
        <v>2</v>
      </c>
      <c r="CP313" s="45">
        <v>2</v>
      </c>
      <c r="CQ313" s="45">
        <v>2</v>
      </c>
      <c r="CR313" s="45">
        <v>2</v>
      </c>
      <c r="CS313" s="45">
        <v>2</v>
      </c>
      <c r="CT313" s="45">
        <v>2</v>
      </c>
      <c r="CU313" s="45">
        <v>2</v>
      </c>
      <c r="CV313" s="45">
        <v>2</v>
      </c>
      <c r="CW313" s="45">
        <v>2</v>
      </c>
      <c r="CX313" s="45">
        <v>2</v>
      </c>
      <c r="CY313" s="43">
        <f>COUNTIF($BJ313:$CX313,2)</f>
        <v>36</v>
      </c>
      <c r="CZ313" s="42">
        <f>CY313/COUNTA($BJ313:$CX313)</f>
        <v>0.87804878048780488</v>
      </c>
      <c r="DA313" s="43">
        <f>COUNTIF($BJ313:$CX313,1)</f>
        <v>5</v>
      </c>
      <c r="DB313" s="42">
        <f>DA313/COUNTA($BI313:$CX313)</f>
        <v>0.12195121951219512</v>
      </c>
      <c r="DC313" s="43">
        <f>COUNTIF($BI313:$CX313,0)</f>
        <v>0</v>
      </c>
      <c r="DD313" s="42">
        <f>DC313/COUNTA($BI313:$CX313)</f>
        <v>0</v>
      </c>
      <c r="DE313" s="43">
        <f>COUNTIF($BI313:$CX313,"KĐG")</f>
        <v>0</v>
      </c>
      <c r="DF313" s="42">
        <f>DE313/COUNTA($BI313:$CX313)</f>
        <v>0</v>
      </c>
      <c r="DG313" s="52">
        <f>(((CY313*2)+(DA313*1)+(DC313*0)))/COUNTA($BI313:$CX313)</f>
        <v>1.8780487804878048</v>
      </c>
      <c r="DH313" s="43" t="str">
        <f>IF(DG313&gt;=1.6,"Đạt mục tiêu",IF(DG313&gt;=1,"Cần cố gắng","Chưa đạt"))</f>
        <v>Đạt mục tiêu</v>
      </c>
      <c r="DI313" s="39"/>
    </row>
    <row r="314" spans="1:113" ht="19.5" customHeight="1" x14ac:dyDescent="0.25">
      <c r="A314" s="267"/>
      <c r="B314" s="77"/>
      <c r="C314" s="702" t="s">
        <v>455</v>
      </c>
      <c r="D314" s="703"/>
      <c r="E314" s="704"/>
      <c r="F314" s="703"/>
      <c r="G314" s="703"/>
      <c r="H314" s="705"/>
      <c r="I314" s="528"/>
      <c r="J314" s="262" t="s">
        <v>314</v>
      </c>
      <c r="K314" s="404"/>
      <c r="L314" s="262" t="s">
        <v>314</v>
      </c>
      <c r="M314" s="239"/>
      <c r="N314" s="239"/>
      <c r="O314" s="239"/>
      <c r="P314" s="239"/>
      <c r="Q314" s="239"/>
      <c r="R314" s="239"/>
      <c r="S314" s="239"/>
      <c r="T314" s="239"/>
      <c r="U314" s="239"/>
      <c r="V314" s="239"/>
      <c r="W314" s="239"/>
      <c r="X314" s="239"/>
      <c r="Y314" s="239"/>
      <c r="Z314" s="239"/>
      <c r="AA314" s="239"/>
      <c r="AB314" s="239"/>
      <c r="AC314" s="239"/>
      <c r="AD314" s="239"/>
      <c r="AE314" s="239"/>
      <c r="AF314" s="239"/>
      <c r="AG314" s="239"/>
      <c r="AH314" s="239"/>
      <c r="AI314" s="239"/>
      <c r="AJ314" s="239"/>
      <c r="AK314" s="239"/>
      <c r="AL314" s="239"/>
      <c r="AM314" s="239"/>
      <c r="AN314" s="239"/>
      <c r="AO314" s="239"/>
      <c r="AP314" s="239"/>
      <c r="AQ314" s="239"/>
      <c r="AR314" s="239"/>
      <c r="AS314" s="239"/>
      <c r="AT314" s="239"/>
      <c r="AU314" s="239"/>
      <c r="AV314" s="239"/>
      <c r="AW314" s="239"/>
      <c r="AX314" s="239"/>
      <c r="AY314" s="386"/>
      <c r="AZ314" s="404"/>
      <c r="BA314" s="262"/>
      <c r="BB314" s="262"/>
      <c r="BC314" s="239"/>
      <c r="BD314" s="239"/>
      <c r="BE314" s="239"/>
      <c r="BF314" s="239"/>
      <c r="BG314" s="239"/>
      <c r="BH314" s="239"/>
      <c r="BI314" s="239"/>
      <c r="BJ314" s="239"/>
      <c r="BK314" s="239"/>
      <c r="BL314" s="239"/>
      <c r="BM314" s="239"/>
      <c r="BN314" s="239"/>
      <c r="BO314" s="239"/>
      <c r="BP314" s="239"/>
      <c r="BQ314" s="239"/>
      <c r="BR314" s="239"/>
      <c r="BS314" s="239"/>
      <c r="BT314" s="239"/>
      <c r="BU314" s="239"/>
      <c r="BV314" s="239"/>
      <c r="BW314" s="239"/>
      <c r="BX314" s="239"/>
      <c r="BY314" s="239"/>
      <c r="BZ314" s="239"/>
      <c r="CA314" s="239"/>
      <c r="CB314" s="239"/>
      <c r="CC314" s="239"/>
      <c r="CD314" s="239"/>
      <c r="CE314" s="239"/>
      <c r="CF314" s="239"/>
      <c r="CG314" s="239"/>
      <c r="CH314" s="239"/>
      <c r="CI314" s="239"/>
      <c r="CJ314" s="239"/>
      <c r="CK314" s="239"/>
      <c r="CL314" s="239"/>
      <c r="CM314" s="239"/>
      <c r="CN314" s="239"/>
      <c r="CO314" s="239"/>
      <c r="CP314" s="239"/>
      <c r="CQ314" s="239"/>
      <c r="CR314" s="239"/>
      <c r="CS314" s="239"/>
      <c r="CT314" s="239"/>
      <c r="CU314" s="239"/>
      <c r="CV314" s="239"/>
      <c r="CW314" s="239"/>
      <c r="CX314" s="239"/>
      <c r="CY314" s="239"/>
      <c r="CZ314" s="239"/>
      <c r="DA314" s="239"/>
      <c r="DB314" s="239"/>
      <c r="DC314" s="239"/>
      <c r="DD314" s="239"/>
      <c r="DE314" s="239"/>
      <c r="DF314" s="239"/>
      <c r="DG314" s="239"/>
      <c r="DH314" s="239"/>
      <c r="DI314" s="262"/>
    </row>
    <row r="315" spans="1:113" s="38" customFormat="1" ht="108" hidden="1" customHeight="1" x14ac:dyDescent="0.25">
      <c r="A315" s="268">
        <v>129</v>
      </c>
      <c r="B315" s="268"/>
      <c r="C315" s="310" t="s">
        <v>454</v>
      </c>
      <c r="D315" s="310" t="s">
        <v>35</v>
      </c>
      <c r="E315" s="310" t="s">
        <v>453</v>
      </c>
      <c r="F315" s="310" t="s">
        <v>34</v>
      </c>
      <c r="G315" s="310" t="s">
        <v>453</v>
      </c>
      <c r="H315" s="310" t="s">
        <v>453</v>
      </c>
      <c r="I315" s="327"/>
      <c r="J315" s="329" t="s">
        <v>47</v>
      </c>
      <c r="K315" s="329" t="s">
        <v>27</v>
      </c>
      <c r="L315" s="310" t="s">
        <v>347</v>
      </c>
      <c r="M315" s="341" t="s">
        <v>37</v>
      </c>
      <c r="N315" s="51" t="s">
        <v>24</v>
      </c>
      <c r="O315" s="50"/>
      <c r="P315" s="326"/>
      <c r="Q315" s="326"/>
      <c r="R315" s="326"/>
      <c r="S315" s="326"/>
      <c r="T315" s="341" t="s">
        <v>24</v>
      </c>
      <c r="U315" s="341"/>
      <c r="V315" s="326"/>
      <c r="W315" s="326"/>
      <c r="X315" s="326"/>
      <c r="Y315" s="326"/>
      <c r="Z315" s="341"/>
      <c r="AA315" s="47">
        <f>COUNTIF(P315:Z315,"x")</f>
        <v>1</v>
      </c>
      <c r="AB315" s="341"/>
      <c r="AC315" s="341"/>
      <c r="AD315" s="329"/>
      <c r="AE315" s="329"/>
      <c r="AF315" s="329"/>
      <c r="AG315" s="329"/>
      <c r="AH315" s="329"/>
      <c r="AI315" s="329"/>
      <c r="AJ315" s="329"/>
      <c r="AK315" s="329"/>
      <c r="AL315" s="329"/>
      <c r="AM315" s="329"/>
      <c r="AN315" s="329"/>
      <c r="AO315" s="329"/>
      <c r="AP315" s="329"/>
      <c r="AQ315" s="329" t="s">
        <v>23</v>
      </c>
      <c r="AR315" s="329"/>
      <c r="AS315" s="329" t="s">
        <v>23</v>
      </c>
      <c r="AT315" s="329"/>
      <c r="AU315" s="329"/>
      <c r="AV315" s="329"/>
      <c r="AW315" s="329"/>
      <c r="AX315" s="329"/>
      <c r="AY315" s="39"/>
      <c r="AZ315" s="39"/>
      <c r="BA315" s="39"/>
      <c r="BB315" s="39"/>
      <c r="BC315" s="329"/>
      <c r="BD315" s="329"/>
      <c r="BE315" s="329"/>
      <c r="BF315" s="329"/>
      <c r="BG315" s="329"/>
      <c r="BH315" s="329"/>
      <c r="BI315" s="329"/>
      <c r="BJ315" s="45">
        <v>2</v>
      </c>
      <c r="BK315" s="45">
        <v>2</v>
      </c>
      <c r="BL315" s="45">
        <v>2</v>
      </c>
      <c r="BM315" s="45">
        <v>2</v>
      </c>
      <c r="BN315" s="45">
        <v>2</v>
      </c>
      <c r="BO315" s="45">
        <v>2</v>
      </c>
      <c r="BP315" s="45">
        <v>2</v>
      </c>
      <c r="BQ315" s="45">
        <v>2</v>
      </c>
      <c r="BR315" s="45">
        <v>2</v>
      </c>
      <c r="BS315" s="45">
        <v>2</v>
      </c>
      <c r="BT315" s="45">
        <v>2</v>
      </c>
      <c r="BU315" s="45">
        <v>2</v>
      </c>
      <c r="BV315" s="45">
        <v>2</v>
      </c>
      <c r="BW315" s="45">
        <v>2</v>
      </c>
      <c r="BX315" s="45">
        <v>2</v>
      </c>
      <c r="BY315" s="45">
        <v>2</v>
      </c>
      <c r="BZ315" s="45">
        <v>2</v>
      </c>
      <c r="CA315" s="45">
        <v>2</v>
      </c>
      <c r="CB315" s="45">
        <v>2</v>
      </c>
      <c r="CC315" s="45">
        <v>2</v>
      </c>
      <c r="CD315" s="45">
        <v>2</v>
      </c>
      <c r="CE315" s="45">
        <v>2</v>
      </c>
      <c r="CF315" s="45">
        <v>2</v>
      </c>
      <c r="CG315" s="45">
        <v>2</v>
      </c>
      <c r="CH315" s="45">
        <v>2</v>
      </c>
      <c r="CI315" s="45">
        <v>2</v>
      </c>
      <c r="CJ315" s="45">
        <v>2</v>
      </c>
      <c r="CK315" s="45">
        <v>2</v>
      </c>
      <c r="CL315" s="45">
        <v>2</v>
      </c>
      <c r="CM315" s="45">
        <v>2</v>
      </c>
      <c r="CN315" s="45">
        <v>2</v>
      </c>
      <c r="CO315" s="45">
        <v>2</v>
      </c>
      <c r="CP315" s="45">
        <v>2</v>
      </c>
      <c r="CQ315" s="45">
        <v>2</v>
      </c>
      <c r="CR315" s="45">
        <v>2</v>
      </c>
      <c r="CS315" s="45">
        <v>2</v>
      </c>
      <c r="CT315" s="45">
        <v>2</v>
      </c>
      <c r="CU315" s="45"/>
      <c r="CV315" s="45"/>
      <c r="CW315" s="45"/>
      <c r="CX315" s="45">
        <v>2</v>
      </c>
      <c r="CY315" s="43">
        <f>COUNTIF($BI315:$CX315,2)</f>
        <v>38</v>
      </c>
      <c r="CZ315" s="42">
        <f>CY315/COUNTA($BI315:$CX315)</f>
        <v>1</v>
      </c>
      <c r="DA315" s="43">
        <f>COUNTIF($BI315:$CX315,1)</f>
        <v>0</v>
      </c>
      <c r="DB315" s="42">
        <f>DA315/COUNTA($BI315:$CX315)</f>
        <v>0</v>
      </c>
      <c r="DC315" s="43">
        <f>COUNTIF($BI315:$CX315,0)</f>
        <v>0</v>
      </c>
      <c r="DD315" s="42">
        <f>DC315/COUNTA($BI315:$CX315)</f>
        <v>0</v>
      </c>
      <c r="DE315" s="43">
        <f>COUNTIF($BI315:$CX315,"KĐG")</f>
        <v>0</v>
      </c>
      <c r="DF315" s="42">
        <f>DE315/COUNTA($BI315:$CX315)</f>
        <v>0</v>
      </c>
      <c r="DG315" s="52">
        <f>(((CY315*2)+(DA315*1)+(DC315*0)))/COUNTA($BI315:$CX315)</f>
        <v>2</v>
      </c>
      <c r="DH315" s="43" t="str">
        <f>IF(DG315&gt;=1.6,"Đạt mục tiêu",IF(DG315&gt;=1,"Cần cố gắng","Chưa đạt"))</f>
        <v>Đạt mục tiêu</v>
      </c>
      <c r="DI315" s="39"/>
    </row>
    <row r="316" spans="1:113" s="38" customFormat="1" ht="75.75" hidden="1" customHeight="1" x14ac:dyDescent="0.25">
      <c r="A316" s="268">
        <v>130</v>
      </c>
      <c r="B316" s="268"/>
      <c r="C316" s="310" t="s">
        <v>452</v>
      </c>
      <c r="D316" s="310" t="s">
        <v>35</v>
      </c>
      <c r="E316" s="310" t="s">
        <v>451</v>
      </c>
      <c r="F316" s="310" t="s">
        <v>35</v>
      </c>
      <c r="G316" s="310" t="s">
        <v>451</v>
      </c>
      <c r="H316" s="310" t="s">
        <v>451</v>
      </c>
      <c r="I316" s="327"/>
      <c r="J316" s="329" t="s">
        <v>66</v>
      </c>
      <c r="K316" s="329" t="s">
        <v>27</v>
      </c>
      <c r="L316" s="310" t="s">
        <v>347</v>
      </c>
      <c r="M316" s="341" t="s">
        <v>37</v>
      </c>
      <c r="N316" s="51" t="s">
        <v>24</v>
      </c>
      <c r="O316" s="50"/>
      <c r="P316" s="341"/>
      <c r="Q316" s="341"/>
      <c r="R316" s="341"/>
      <c r="S316" s="341"/>
      <c r="T316" s="341"/>
      <c r="U316" s="341" t="s">
        <v>24</v>
      </c>
      <c r="V316" s="341"/>
      <c r="W316" s="341"/>
      <c r="X316" s="341"/>
      <c r="Y316" s="341"/>
      <c r="Z316" s="341"/>
      <c r="AA316" s="47">
        <f>COUNTIF(P316:Z316,"x")</f>
        <v>1</v>
      </c>
      <c r="AB316" s="341"/>
      <c r="AC316" s="341"/>
      <c r="AD316" s="329"/>
      <c r="AE316" s="329"/>
      <c r="AF316" s="329"/>
      <c r="AG316" s="329"/>
      <c r="AH316" s="329"/>
      <c r="AI316" s="329"/>
      <c r="AJ316" s="329"/>
      <c r="AK316" s="329"/>
      <c r="AL316" s="329"/>
      <c r="AM316" s="329"/>
      <c r="AN316" s="329"/>
      <c r="AO316" s="329"/>
      <c r="AP316" s="329"/>
      <c r="AQ316" s="329"/>
      <c r="AR316" s="329"/>
      <c r="AS316" s="329"/>
      <c r="AT316" s="329"/>
      <c r="AU316" s="329" t="s">
        <v>23</v>
      </c>
      <c r="AV316" s="329" t="s">
        <v>23</v>
      </c>
      <c r="AW316" s="329"/>
      <c r="AX316" s="329"/>
      <c r="AY316" s="39"/>
      <c r="AZ316" s="39"/>
      <c r="BA316" s="39"/>
      <c r="BB316" s="39"/>
      <c r="BC316" s="329"/>
      <c r="BD316" s="329"/>
      <c r="BE316" s="329"/>
      <c r="BF316" s="329"/>
      <c r="BG316" s="329"/>
      <c r="BH316" s="329"/>
      <c r="BI316" s="329"/>
      <c r="BJ316" s="45">
        <v>2</v>
      </c>
      <c r="BK316" s="45">
        <v>2</v>
      </c>
      <c r="BL316" s="45">
        <v>2</v>
      </c>
      <c r="BM316" s="45">
        <v>2</v>
      </c>
      <c r="BN316" s="45">
        <v>2</v>
      </c>
      <c r="BO316" s="45">
        <v>2</v>
      </c>
      <c r="BP316" s="45">
        <v>2</v>
      </c>
      <c r="BQ316" s="45">
        <v>2</v>
      </c>
      <c r="BR316" s="45">
        <v>2</v>
      </c>
      <c r="BS316" s="45">
        <v>2</v>
      </c>
      <c r="BT316" s="45">
        <v>2</v>
      </c>
      <c r="BU316" s="45">
        <v>2</v>
      </c>
      <c r="BV316" s="45">
        <v>2</v>
      </c>
      <c r="BW316" s="45">
        <v>2</v>
      </c>
      <c r="BX316" s="45">
        <v>2</v>
      </c>
      <c r="BY316" s="45">
        <v>2</v>
      </c>
      <c r="BZ316" s="45">
        <v>2</v>
      </c>
      <c r="CA316" s="45">
        <v>2</v>
      </c>
      <c r="CB316" s="45">
        <v>2</v>
      </c>
      <c r="CC316" s="45">
        <v>2</v>
      </c>
      <c r="CD316" s="45">
        <v>2</v>
      </c>
      <c r="CE316" s="45">
        <v>2</v>
      </c>
      <c r="CF316" s="45">
        <v>2</v>
      </c>
      <c r="CG316" s="45">
        <v>2</v>
      </c>
      <c r="CH316" s="45">
        <v>2</v>
      </c>
      <c r="CI316" s="45">
        <v>2</v>
      </c>
      <c r="CJ316" s="45">
        <v>2</v>
      </c>
      <c r="CK316" s="45">
        <v>2</v>
      </c>
      <c r="CL316" s="45">
        <v>2</v>
      </c>
      <c r="CM316" s="45">
        <v>2</v>
      </c>
      <c r="CN316" s="45">
        <v>2</v>
      </c>
      <c r="CO316" s="45">
        <v>2</v>
      </c>
      <c r="CP316" s="45">
        <v>2</v>
      </c>
      <c r="CQ316" s="45">
        <v>2</v>
      </c>
      <c r="CR316" s="45">
        <v>2</v>
      </c>
      <c r="CS316" s="45">
        <v>2</v>
      </c>
      <c r="CT316" s="45">
        <v>2</v>
      </c>
      <c r="CU316" s="45"/>
      <c r="CV316" s="45"/>
      <c r="CW316" s="45"/>
      <c r="CX316" s="45">
        <v>2</v>
      </c>
      <c r="CY316" s="43">
        <f>COUNTIF($BI316:$CX316,2)</f>
        <v>38</v>
      </c>
      <c r="CZ316" s="42">
        <f>CY316/COUNTA($BI316:$CX316)</f>
        <v>1</v>
      </c>
      <c r="DA316" s="43">
        <f>COUNTIF($BI316:$CX316,1)</f>
        <v>0</v>
      </c>
      <c r="DB316" s="42">
        <f>DA316/COUNTA($BI316:$CX316)</f>
        <v>0</v>
      </c>
      <c r="DC316" s="43">
        <f>COUNTIF($BI316:$CX316,0)</f>
        <v>0</v>
      </c>
      <c r="DD316" s="42">
        <f>DC316/COUNTA($BI316:$CX316)</f>
        <v>0</v>
      </c>
      <c r="DE316" s="43">
        <f>COUNTIF($BI316:$CX316,"KĐG")</f>
        <v>0</v>
      </c>
      <c r="DF316" s="42">
        <f>DE316/COUNTA($BI316:$CX316)</f>
        <v>0</v>
      </c>
      <c r="DG316" s="52">
        <f>(((CY316*2)+(DA316*1)+(DC316*0)))/COUNTA($BI316:$CX316)</f>
        <v>2</v>
      </c>
      <c r="DH316" s="43" t="str">
        <f>IF(DG316&gt;=1.6,"Đạt mục tiêu",IF(DG316&gt;=1,"Cần cố gắng","Chưa đạt"))</f>
        <v>Đạt mục tiêu</v>
      </c>
      <c r="DI316" s="39"/>
    </row>
    <row r="317" spans="1:113" s="38" customFormat="1" ht="0.75" hidden="1" customHeight="1" x14ac:dyDescent="0.25">
      <c r="A317" s="268">
        <v>130</v>
      </c>
      <c r="B317" s="268"/>
      <c r="C317" s="310" t="s">
        <v>450</v>
      </c>
      <c r="D317" s="310" t="s">
        <v>35</v>
      </c>
      <c r="E317" s="310" t="s">
        <v>449</v>
      </c>
      <c r="F317" s="310" t="s">
        <v>34</v>
      </c>
      <c r="G317" s="310" t="s">
        <v>449</v>
      </c>
      <c r="H317" s="310" t="s">
        <v>449</v>
      </c>
      <c r="I317" s="327"/>
      <c r="J317" s="329" t="s">
        <v>41</v>
      </c>
      <c r="K317" s="329" t="s">
        <v>27</v>
      </c>
      <c r="L317" s="310" t="s">
        <v>347</v>
      </c>
      <c r="M317" s="341" t="s">
        <v>37</v>
      </c>
      <c r="N317" s="51" t="s">
        <v>24</v>
      </c>
      <c r="O317" s="50"/>
      <c r="P317" s="341"/>
      <c r="Q317" s="341"/>
      <c r="R317" s="341"/>
      <c r="S317" s="341"/>
      <c r="T317" s="341"/>
      <c r="U317" s="341"/>
      <c r="V317" s="341"/>
      <c r="W317" s="341"/>
      <c r="X317" s="341"/>
      <c r="Y317" s="341" t="s">
        <v>24</v>
      </c>
      <c r="Z317" s="341"/>
      <c r="AA317" s="47">
        <f>COUNTIF(P317:Z317,"x")</f>
        <v>1</v>
      </c>
      <c r="AB317" s="341"/>
      <c r="AC317" s="341"/>
      <c r="AD317" s="329"/>
      <c r="AE317" s="329"/>
      <c r="AF317" s="329"/>
      <c r="AG317" s="329"/>
      <c r="AH317" s="329"/>
      <c r="AI317" s="329"/>
      <c r="AJ317" s="329"/>
      <c r="AK317" s="329"/>
      <c r="AL317" s="329"/>
      <c r="AM317" s="329"/>
      <c r="AN317" s="329"/>
      <c r="AO317" s="329"/>
      <c r="AP317" s="329"/>
      <c r="AQ317" s="329"/>
      <c r="AR317" s="329"/>
      <c r="AS317" s="329"/>
      <c r="AT317" s="329"/>
      <c r="AU317" s="329"/>
      <c r="AV317" s="329"/>
      <c r="AW317" s="329"/>
      <c r="AX317" s="329"/>
      <c r="AY317" s="39"/>
      <c r="AZ317" s="39"/>
      <c r="BA317" s="39"/>
      <c r="BB317" s="39"/>
      <c r="BC317" s="329"/>
      <c r="BD317" s="329"/>
      <c r="BE317" s="329"/>
      <c r="BF317" s="329" t="s">
        <v>32</v>
      </c>
      <c r="BG317" s="329"/>
      <c r="BH317" s="329"/>
      <c r="BI317" s="329"/>
      <c r="BJ317" s="45">
        <v>2</v>
      </c>
      <c r="BK317" s="45">
        <v>2</v>
      </c>
      <c r="BL317" s="45">
        <v>2</v>
      </c>
      <c r="BM317" s="45">
        <v>2</v>
      </c>
      <c r="BN317" s="45">
        <v>2</v>
      </c>
      <c r="BO317" s="45">
        <v>2</v>
      </c>
      <c r="BP317" s="45">
        <v>2</v>
      </c>
      <c r="BQ317" s="45">
        <v>2</v>
      </c>
      <c r="BR317" s="45">
        <v>2</v>
      </c>
      <c r="BS317" s="45">
        <v>2</v>
      </c>
      <c r="BT317" s="45">
        <v>2</v>
      </c>
      <c r="BU317" s="45">
        <v>2</v>
      </c>
      <c r="BV317" s="45">
        <v>2</v>
      </c>
      <c r="BW317" s="45">
        <v>2</v>
      </c>
      <c r="BX317" s="45">
        <v>2</v>
      </c>
      <c r="BY317" s="45">
        <v>2</v>
      </c>
      <c r="BZ317" s="45">
        <v>2</v>
      </c>
      <c r="CA317" s="45">
        <v>2</v>
      </c>
      <c r="CB317" s="45">
        <v>2</v>
      </c>
      <c r="CC317" s="45">
        <v>2</v>
      </c>
      <c r="CD317" s="45">
        <v>2</v>
      </c>
      <c r="CE317" s="45">
        <v>2</v>
      </c>
      <c r="CF317" s="45">
        <v>2</v>
      </c>
      <c r="CG317" s="45">
        <v>2</v>
      </c>
      <c r="CH317" s="45">
        <v>2</v>
      </c>
      <c r="CI317" s="45">
        <v>2</v>
      </c>
      <c r="CJ317" s="45">
        <v>2</v>
      </c>
      <c r="CK317" s="45">
        <v>2</v>
      </c>
      <c r="CL317" s="45">
        <v>2</v>
      </c>
      <c r="CM317" s="45">
        <v>2</v>
      </c>
      <c r="CN317" s="45">
        <v>2</v>
      </c>
      <c r="CO317" s="45">
        <v>2</v>
      </c>
      <c r="CP317" s="45">
        <v>2</v>
      </c>
      <c r="CQ317" s="45">
        <v>2</v>
      </c>
      <c r="CR317" s="45">
        <v>2</v>
      </c>
      <c r="CS317" s="45">
        <v>2</v>
      </c>
      <c r="CT317" s="45">
        <v>2</v>
      </c>
      <c r="CU317" s="45"/>
      <c r="CV317" s="45"/>
      <c r="CW317" s="45"/>
      <c r="CX317" s="45">
        <v>2</v>
      </c>
      <c r="CY317" s="43">
        <f>COUNTIF($BI317:$CX317,2)</f>
        <v>38</v>
      </c>
      <c r="CZ317" s="42">
        <f>CY317/COUNTA($BI317:$CX317)</f>
        <v>1</v>
      </c>
      <c r="DA317" s="43">
        <f>COUNTIF($BI317:$CX317,1)</f>
        <v>0</v>
      </c>
      <c r="DB317" s="42">
        <f>DA317/COUNTA($BI317:$CX317)</f>
        <v>0</v>
      </c>
      <c r="DC317" s="43">
        <f>COUNTIF($BI317:$CX317,0)</f>
        <v>0</v>
      </c>
      <c r="DD317" s="42">
        <f>DC317/COUNTA($BI317:$CX317)</f>
        <v>0</v>
      </c>
      <c r="DE317" s="43">
        <f>COUNTIF($BI317:$CX317,"KĐG")</f>
        <v>0</v>
      </c>
      <c r="DF317" s="42">
        <f>DE317/COUNTA($BI317:$CX317)</f>
        <v>0</v>
      </c>
      <c r="DG317" s="52">
        <f>(((CY317*2)+(DA317*1)+(DC317*0)))/COUNTA($BI317:$CX317)</f>
        <v>2</v>
      </c>
      <c r="DH317" s="43" t="str">
        <f>IF(DG317&gt;=1.6,"Đạt mục tiêu",IF(DG317&gt;=1,"Cần cố gắng","Chưa đạt"))</f>
        <v>Đạt mục tiêu</v>
      </c>
      <c r="DI317" s="39"/>
    </row>
    <row r="318" spans="1:113" s="38" customFormat="1" ht="0.75" customHeight="1" x14ac:dyDescent="0.25">
      <c r="A318" s="263">
        <v>33</v>
      </c>
      <c r="B318" s="284"/>
      <c r="C318" s="308"/>
      <c r="D318" s="449"/>
      <c r="E318" s="308"/>
      <c r="F318" s="449"/>
      <c r="G318" s="311"/>
      <c r="H318" s="394"/>
      <c r="I318" s="528" t="s">
        <v>1123</v>
      </c>
      <c r="J318" s="259"/>
      <c r="K318" s="421"/>
      <c r="L318" s="405"/>
      <c r="M318" s="341"/>
      <c r="N318" s="51"/>
      <c r="O318" s="50"/>
      <c r="P318" s="341"/>
      <c r="Q318" s="341"/>
      <c r="R318" s="341"/>
      <c r="S318" s="341"/>
      <c r="T318" s="341"/>
      <c r="U318" s="341"/>
      <c r="V318" s="341"/>
      <c r="W318" s="341"/>
      <c r="X318" s="341"/>
      <c r="Y318" s="341"/>
      <c r="Z318" s="341"/>
      <c r="AA318" s="47"/>
      <c r="AB318" s="341"/>
      <c r="AC318" s="341"/>
      <c r="AD318" s="329"/>
      <c r="AE318" s="329"/>
      <c r="AF318" s="329"/>
      <c r="AG318" s="329"/>
      <c r="AH318" s="329"/>
      <c r="AI318" s="329"/>
      <c r="AJ318" s="329"/>
      <c r="AK318" s="329"/>
      <c r="AL318" s="329"/>
      <c r="AM318" s="329"/>
      <c r="AN318" s="329"/>
      <c r="AO318" s="329"/>
      <c r="AP318" s="329"/>
      <c r="AQ318" s="329"/>
      <c r="AR318" s="329"/>
      <c r="AS318" s="329"/>
      <c r="AT318" s="329"/>
      <c r="AU318" s="329"/>
      <c r="AV318" s="329"/>
      <c r="AW318" s="329"/>
      <c r="AX318" s="46"/>
      <c r="AY318" s="601"/>
      <c r="AZ318" s="47"/>
      <c r="BA318" s="47"/>
      <c r="BB318" s="47"/>
      <c r="BC318" s="329"/>
      <c r="BD318" s="329"/>
      <c r="BE318" s="329"/>
      <c r="BF318" s="329"/>
      <c r="BG318" s="329"/>
      <c r="BH318" s="329"/>
      <c r="BI318" s="329"/>
      <c r="BJ318" s="45"/>
      <c r="BK318" s="45"/>
      <c r="BL318" s="45"/>
      <c r="BM318" s="45"/>
      <c r="BN318" s="45"/>
      <c r="BO318" s="45"/>
      <c r="BP318" s="45"/>
      <c r="BQ318" s="45"/>
      <c r="BR318" s="45"/>
      <c r="BS318" s="45"/>
      <c r="BT318" s="45"/>
      <c r="BU318" s="45"/>
      <c r="BV318" s="45"/>
      <c r="BW318" s="45"/>
      <c r="BX318" s="45"/>
      <c r="BY318" s="45"/>
      <c r="BZ318" s="45"/>
      <c r="CA318" s="45"/>
      <c r="CB318" s="45"/>
      <c r="CC318" s="45"/>
      <c r="CD318" s="45"/>
      <c r="CE318" s="45"/>
      <c r="CF318" s="45"/>
      <c r="CG318" s="45"/>
      <c r="CH318" s="45"/>
      <c r="CI318" s="45"/>
      <c r="CJ318" s="45"/>
      <c r="CK318" s="45"/>
      <c r="CL318" s="45"/>
      <c r="CM318" s="45"/>
      <c r="CN318" s="45"/>
      <c r="CO318" s="45"/>
      <c r="CP318" s="45"/>
      <c r="CQ318" s="45"/>
      <c r="CR318" s="45"/>
      <c r="CS318" s="45"/>
      <c r="CT318" s="45"/>
      <c r="CU318" s="45"/>
      <c r="CV318" s="45"/>
      <c r="CW318" s="45"/>
      <c r="CX318" s="45"/>
      <c r="CY318" s="43"/>
      <c r="CZ318" s="42"/>
      <c r="DA318" s="43"/>
      <c r="DB318" s="42"/>
      <c r="DC318" s="43"/>
      <c r="DD318" s="42"/>
      <c r="DE318" s="43"/>
      <c r="DF318" s="42"/>
      <c r="DG318" s="52"/>
      <c r="DH318" s="395"/>
      <c r="DI318" s="47"/>
    </row>
    <row r="319" spans="1:113" s="38" customFormat="1" ht="34.5" customHeight="1" x14ac:dyDescent="0.25">
      <c r="A319" s="646">
        <v>36</v>
      </c>
      <c r="B319" s="629"/>
      <c r="C319" s="716" t="s">
        <v>448</v>
      </c>
      <c r="D319" s="718" t="s">
        <v>35</v>
      </c>
      <c r="E319" s="716" t="s">
        <v>447</v>
      </c>
      <c r="F319" s="718" t="s">
        <v>34</v>
      </c>
      <c r="G319" s="710" t="s">
        <v>447</v>
      </c>
      <c r="H319" s="330" t="s">
        <v>446</v>
      </c>
      <c r="I319" s="528" t="s">
        <v>1123</v>
      </c>
      <c r="J319" s="259" t="s">
        <v>33</v>
      </c>
      <c r="K319" s="580" t="s">
        <v>27</v>
      </c>
      <c r="L319" s="405" t="s">
        <v>347</v>
      </c>
      <c r="M319" s="341" t="s">
        <v>182</v>
      </c>
      <c r="N319" s="51" t="s">
        <v>24</v>
      </c>
      <c r="O319" s="58"/>
      <c r="P319" s="341" t="s">
        <v>24</v>
      </c>
      <c r="Q319" s="341"/>
      <c r="R319" s="341"/>
      <c r="S319" s="341"/>
      <c r="T319" s="341"/>
      <c r="U319" s="341"/>
      <c r="V319" s="341"/>
      <c r="W319" s="341"/>
      <c r="X319" s="341"/>
      <c r="Y319" s="341"/>
      <c r="Z319" s="341"/>
      <c r="AA319" s="47">
        <f>COUNTIF(P319:Z319,"x")</f>
        <v>1</v>
      </c>
      <c r="AB319" s="329"/>
      <c r="AC319" s="341" t="s">
        <v>46</v>
      </c>
      <c r="AD319" s="329" t="s">
        <v>32</v>
      </c>
      <c r="AE319" s="329"/>
      <c r="AF319" s="329"/>
      <c r="AG319" s="329"/>
      <c r="AH319" s="131" t="s">
        <v>314</v>
      </c>
      <c r="AI319" s="131" t="s">
        <v>314</v>
      </c>
      <c r="AJ319" s="131" t="s">
        <v>314</v>
      </c>
      <c r="AK319" s="131"/>
      <c r="AL319" s="329"/>
      <c r="AM319" s="329"/>
      <c r="AN319" s="329"/>
      <c r="AO319" s="329"/>
      <c r="AP319" s="329"/>
      <c r="AQ319" s="329"/>
      <c r="AR319" s="329"/>
      <c r="AS319" s="329"/>
      <c r="AT319" s="329"/>
      <c r="AU319" s="329"/>
      <c r="AV319" s="329"/>
      <c r="AW319" s="329"/>
      <c r="AX319" s="329"/>
      <c r="AY319" s="580"/>
      <c r="AZ319" s="477"/>
      <c r="BA319" s="47" t="s">
        <v>40</v>
      </c>
      <c r="BB319" s="47"/>
      <c r="BC319" s="329"/>
      <c r="BD319" s="329"/>
      <c r="BE319" s="329"/>
      <c r="BF319" s="329"/>
      <c r="BG319" s="329"/>
      <c r="BH319" s="329"/>
      <c r="BI319" s="329"/>
      <c r="BJ319" s="45">
        <v>2</v>
      </c>
      <c r="BK319" s="45">
        <v>1</v>
      </c>
      <c r="BL319" s="45">
        <v>2</v>
      </c>
      <c r="BM319" s="45">
        <v>2</v>
      </c>
      <c r="BN319" s="45">
        <v>2</v>
      </c>
      <c r="BO319" s="45">
        <v>2</v>
      </c>
      <c r="BP319" s="45">
        <v>2</v>
      </c>
      <c r="BQ319" s="45">
        <v>2</v>
      </c>
      <c r="BR319" s="45">
        <v>2</v>
      </c>
      <c r="BS319" s="45">
        <v>2</v>
      </c>
      <c r="BT319" s="45">
        <v>1</v>
      </c>
      <c r="BU319" s="45">
        <v>2</v>
      </c>
      <c r="BV319" s="45">
        <v>2</v>
      </c>
      <c r="BW319" s="45">
        <v>2</v>
      </c>
      <c r="BX319" s="45">
        <v>2</v>
      </c>
      <c r="BY319" s="45">
        <v>2</v>
      </c>
      <c r="BZ319" s="45">
        <v>1</v>
      </c>
      <c r="CA319" s="45">
        <v>2</v>
      </c>
      <c r="CB319" s="45">
        <v>2</v>
      </c>
      <c r="CC319" s="45">
        <v>2</v>
      </c>
      <c r="CD319" s="45">
        <v>2</v>
      </c>
      <c r="CE319" s="45">
        <v>2</v>
      </c>
      <c r="CF319" s="45">
        <v>2</v>
      </c>
      <c r="CG319" s="45">
        <v>2</v>
      </c>
      <c r="CH319" s="45">
        <v>2</v>
      </c>
      <c r="CI319" s="45">
        <v>2</v>
      </c>
      <c r="CJ319" s="45">
        <v>2</v>
      </c>
      <c r="CK319" s="45">
        <v>2</v>
      </c>
      <c r="CL319" s="45">
        <v>2</v>
      </c>
      <c r="CM319" s="45">
        <v>2</v>
      </c>
      <c r="CN319" s="45">
        <v>1</v>
      </c>
      <c r="CO319" s="45">
        <v>2</v>
      </c>
      <c r="CP319" s="45">
        <v>2</v>
      </c>
      <c r="CQ319" s="45">
        <v>2</v>
      </c>
      <c r="CR319" s="45">
        <v>2</v>
      </c>
      <c r="CS319" s="45">
        <v>2</v>
      </c>
      <c r="CT319" s="45">
        <v>2</v>
      </c>
      <c r="CU319" s="45">
        <v>2</v>
      </c>
      <c r="CV319" s="45">
        <v>2</v>
      </c>
      <c r="CW319" s="45">
        <v>2</v>
      </c>
      <c r="CX319" s="45">
        <v>2</v>
      </c>
      <c r="CY319" s="43">
        <f>COUNTIF($BI319:$CX319,2)</f>
        <v>37</v>
      </c>
      <c r="CZ319" s="42">
        <f>CY319/COUNTA($BI319:$CX319)</f>
        <v>0.90243902439024393</v>
      </c>
      <c r="DA319" s="43">
        <f>COUNTIF($BI319:$CX319,1)</f>
        <v>4</v>
      </c>
      <c r="DB319" s="42">
        <f>DA319/COUNTA($BI319:$CX319)</f>
        <v>9.7560975609756101E-2</v>
      </c>
      <c r="DC319" s="43">
        <f>COUNTIF($BI319:$CX319,0)</f>
        <v>0</v>
      </c>
      <c r="DD319" s="42">
        <f>DC319/COUNTA($BI319:$CX319)</f>
        <v>0</v>
      </c>
      <c r="DE319" s="43">
        <f>COUNTIF($BI319:$CX319,"KĐG")</f>
        <v>0</v>
      </c>
      <c r="DF319" s="42">
        <f>DE319/COUNTA($BI319:$CX319)</f>
        <v>0</v>
      </c>
      <c r="DG319" s="52">
        <f>(((CY319*2)+(DA319*1)+(DC319*0)))/COUNTA($BI319:$CX319)</f>
        <v>1.9024390243902438</v>
      </c>
      <c r="DH319" s="43" t="str">
        <f>IF(DG319&gt;=1.6,"Đạt mục tiêu",IF(DG319&gt;=1,"Cần cố gắng","Chưa đạt"))</f>
        <v>Đạt mục tiêu</v>
      </c>
      <c r="DI319" s="47"/>
    </row>
    <row r="320" spans="1:113" s="38" customFormat="1" ht="30.75" customHeight="1" x14ac:dyDescent="0.25">
      <c r="A320" s="647"/>
      <c r="B320" s="630"/>
      <c r="C320" s="717"/>
      <c r="D320" s="719"/>
      <c r="E320" s="717"/>
      <c r="F320" s="719"/>
      <c r="G320" s="711"/>
      <c r="H320" s="557" t="s">
        <v>445</v>
      </c>
      <c r="I320" s="528" t="s">
        <v>1123</v>
      </c>
      <c r="J320" s="259" t="s">
        <v>33</v>
      </c>
      <c r="K320" s="580" t="s">
        <v>27</v>
      </c>
      <c r="L320" s="405" t="s">
        <v>347</v>
      </c>
      <c r="M320" s="341"/>
      <c r="N320" s="51"/>
      <c r="O320" s="58"/>
      <c r="P320" s="341"/>
      <c r="Q320" s="341"/>
      <c r="R320" s="341"/>
      <c r="S320" s="341"/>
      <c r="T320" s="341"/>
      <c r="U320" s="341"/>
      <c r="V320" s="341"/>
      <c r="W320" s="341"/>
      <c r="X320" s="341"/>
      <c r="Y320" s="341"/>
      <c r="Z320" s="341"/>
      <c r="AA320" s="47"/>
      <c r="AB320" s="329"/>
      <c r="AC320" s="341"/>
      <c r="AD320" s="329"/>
      <c r="AE320" s="329"/>
      <c r="AF320" s="329"/>
      <c r="AG320" s="329"/>
      <c r="AH320" s="131"/>
      <c r="AI320" s="131"/>
      <c r="AJ320" s="131"/>
      <c r="AK320" s="131"/>
      <c r="AL320" s="329"/>
      <c r="AM320" s="329"/>
      <c r="AN320" s="329"/>
      <c r="AO320" s="329"/>
      <c r="AP320" s="329"/>
      <c r="AQ320" s="329"/>
      <c r="AR320" s="329"/>
      <c r="AS320" s="329"/>
      <c r="AT320" s="329"/>
      <c r="AU320" s="329"/>
      <c r="AV320" s="329"/>
      <c r="AW320" s="329"/>
      <c r="AX320" s="329"/>
      <c r="AY320" s="580"/>
      <c r="AZ320" s="477"/>
      <c r="BA320" s="47"/>
      <c r="BB320" s="47" t="s">
        <v>46</v>
      </c>
      <c r="BC320" s="329"/>
      <c r="BD320" s="329"/>
      <c r="BE320" s="329"/>
      <c r="BF320" s="329"/>
      <c r="BG320" s="329"/>
      <c r="BH320" s="329"/>
      <c r="BI320" s="329"/>
      <c r="BJ320" s="45"/>
      <c r="BK320" s="45"/>
      <c r="BL320" s="45"/>
      <c r="BM320" s="45"/>
      <c r="BN320" s="45"/>
      <c r="BO320" s="45"/>
      <c r="BP320" s="45"/>
      <c r="BQ320" s="45"/>
      <c r="BR320" s="45"/>
      <c r="BS320" s="45"/>
      <c r="BT320" s="45"/>
      <c r="BU320" s="45"/>
      <c r="BV320" s="45"/>
      <c r="BW320" s="45"/>
      <c r="BX320" s="45"/>
      <c r="BY320" s="45"/>
      <c r="BZ320" s="45"/>
      <c r="CA320" s="45"/>
      <c r="CB320" s="45"/>
      <c r="CC320" s="45"/>
      <c r="CD320" s="45"/>
      <c r="CE320" s="45"/>
      <c r="CF320" s="45"/>
      <c r="CG320" s="45"/>
      <c r="CH320" s="45"/>
      <c r="CI320" s="45"/>
      <c r="CJ320" s="45"/>
      <c r="CK320" s="45"/>
      <c r="CL320" s="45"/>
      <c r="CM320" s="45"/>
      <c r="CN320" s="45"/>
      <c r="CO320" s="45"/>
      <c r="CP320" s="45"/>
      <c r="CQ320" s="45"/>
      <c r="CR320" s="45"/>
      <c r="CS320" s="45"/>
      <c r="CT320" s="45"/>
      <c r="CU320" s="45"/>
      <c r="CV320" s="45"/>
      <c r="CW320" s="45"/>
      <c r="CX320" s="45"/>
      <c r="CY320" s="43"/>
      <c r="CZ320" s="42"/>
      <c r="DA320" s="43"/>
      <c r="DB320" s="42"/>
      <c r="DC320" s="43"/>
      <c r="DD320" s="42"/>
      <c r="DE320" s="43"/>
      <c r="DF320" s="42"/>
      <c r="DG320" s="52"/>
      <c r="DH320" s="43"/>
      <c r="DI320" s="47"/>
    </row>
    <row r="321" spans="1:113" s="38" customFormat="1" ht="36.75" customHeight="1" x14ac:dyDescent="0.25">
      <c r="A321" s="647"/>
      <c r="B321" s="630"/>
      <c r="C321" s="717"/>
      <c r="D321" s="719"/>
      <c r="E321" s="717"/>
      <c r="F321" s="719"/>
      <c r="G321" s="711"/>
      <c r="H321" s="448" t="s">
        <v>1173</v>
      </c>
      <c r="I321" s="528" t="s">
        <v>1123</v>
      </c>
      <c r="J321" s="461" t="s">
        <v>33</v>
      </c>
      <c r="K321" s="580" t="s">
        <v>27</v>
      </c>
      <c r="L321" s="405"/>
      <c r="M321" s="459"/>
      <c r="N321" s="51"/>
      <c r="O321" s="58"/>
      <c r="P321" s="459"/>
      <c r="Q321" s="459"/>
      <c r="R321" s="459"/>
      <c r="S321" s="459"/>
      <c r="T321" s="459"/>
      <c r="U321" s="459"/>
      <c r="V321" s="459"/>
      <c r="W321" s="459"/>
      <c r="X321" s="459"/>
      <c r="Y321" s="459"/>
      <c r="Z321" s="459"/>
      <c r="AA321" s="47"/>
      <c r="AB321" s="453"/>
      <c r="AC321" s="459"/>
      <c r="AD321" s="453"/>
      <c r="AE321" s="453"/>
      <c r="AF321" s="453"/>
      <c r="AG321" s="453"/>
      <c r="AH321" s="131"/>
      <c r="AI321" s="131"/>
      <c r="AJ321" s="131"/>
      <c r="AK321" s="131"/>
      <c r="AL321" s="453"/>
      <c r="AM321" s="453"/>
      <c r="AN321" s="453"/>
      <c r="AO321" s="453"/>
      <c r="AP321" s="453"/>
      <c r="AQ321" s="453"/>
      <c r="AR321" s="453"/>
      <c r="AS321" s="453"/>
      <c r="AT321" s="453"/>
      <c r="AU321" s="453"/>
      <c r="AV321" s="453"/>
      <c r="AW321" s="453"/>
      <c r="AX321" s="453"/>
      <c r="AY321" s="580"/>
      <c r="AZ321" s="477"/>
      <c r="BA321" s="47"/>
      <c r="BB321" s="47" t="s">
        <v>32</v>
      </c>
      <c r="BC321" s="453"/>
      <c r="BD321" s="453"/>
      <c r="BE321" s="453"/>
      <c r="BF321" s="453"/>
      <c r="BG321" s="453"/>
      <c r="BH321" s="453"/>
      <c r="BI321" s="453"/>
      <c r="BJ321" s="45"/>
      <c r="BK321" s="45"/>
      <c r="BL321" s="45"/>
      <c r="BM321" s="45"/>
      <c r="BN321" s="45"/>
      <c r="BO321" s="45"/>
      <c r="BP321" s="45"/>
      <c r="BQ321" s="45"/>
      <c r="BR321" s="45"/>
      <c r="BS321" s="45"/>
      <c r="BT321" s="45"/>
      <c r="BU321" s="45"/>
      <c r="BV321" s="45"/>
      <c r="BW321" s="45"/>
      <c r="BX321" s="45"/>
      <c r="BY321" s="45"/>
      <c r="BZ321" s="45"/>
      <c r="CA321" s="45"/>
      <c r="CB321" s="45"/>
      <c r="CC321" s="45"/>
      <c r="CD321" s="45"/>
      <c r="CE321" s="45"/>
      <c r="CF321" s="45"/>
      <c r="CG321" s="45"/>
      <c r="CH321" s="45"/>
      <c r="CI321" s="45"/>
      <c r="CJ321" s="45"/>
      <c r="CK321" s="45"/>
      <c r="CL321" s="45"/>
      <c r="CM321" s="45"/>
      <c r="CN321" s="45"/>
      <c r="CO321" s="45"/>
      <c r="CP321" s="45"/>
      <c r="CQ321" s="45"/>
      <c r="CR321" s="45"/>
      <c r="CS321" s="45"/>
      <c r="CT321" s="45"/>
      <c r="CU321" s="45"/>
      <c r="CV321" s="45"/>
      <c r="CW321" s="45"/>
      <c r="CX321" s="45"/>
      <c r="CY321" s="43"/>
      <c r="CZ321" s="42"/>
      <c r="DA321" s="43"/>
      <c r="DB321" s="42"/>
      <c r="DC321" s="43"/>
      <c r="DD321" s="42"/>
      <c r="DE321" s="43"/>
      <c r="DF321" s="42"/>
      <c r="DG321" s="52"/>
      <c r="DH321" s="43"/>
      <c r="DI321" s="47"/>
    </row>
    <row r="322" spans="1:113" s="38" customFormat="1" ht="33" customHeight="1" x14ac:dyDescent="0.25">
      <c r="A322" s="647"/>
      <c r="B322" s="630"/>
      <c r="C322" s="717"/>
      <c r="D322" s="719"/>
      <c r="E322" s="717"/>
      <c r="F322" s="719"/>
      <c r="G322" s="711"/>
      <c r="H322" s="252" t="s">
        <v>444</v>
      </c>
      <c r="I322" s="528" t="s">
        <v>1123</v>
      </c>
      <c r="J322" s="259" t="s">
        <v>33</v>
      </c>
      <c r="K322" s="580" t="s">
        <v>27</v>
      </c>
      <c r="L322" s="405" t="s">
        <v>347</v>
      </c>
      <c r="M322" s="341" t="s">
        <v>37</v>
      </c>
      <c r="N322" s="51" t="s">
        <v>24</v>
      </c>
      <c r="O322" s="58">
        <v>1</v>
      </c>
      <c r="P322" s="341"/>
      <c r="Q322" s="341" t="s">
        <v>24</v>
      </c>
      <c r="R322" s="341"/>
      <c r="S322" s="341"/>
      <c r="T322" s="341"/>
      <c r="U322" s="341"/>
      <c r="V322" s="341"/>
      <c r="W322" s="341"/>
      <c r="X322" s="341"/>
      <c r="Y322" s="341"/>
      <c r="Z322" s="341"/>
      <c r="AA322" s="47">
        <f>COUNTIF(P322:Z322,"x")</f>
        <v>1</v>
      </c>
      <c r="AB322" s="341"/>
      <c r="AC322" s="341"/>
      <c r="AD322" s="329"/>
      <c r="AE322" s="329"/>
      <c r="AF322" s="329" t="s">
        <v>32</v>
      </c>
      <c r="AG322" s="329"/>
      <c r="AH322" s="131"/>
      <c r="AI322" s="131"/>
      <c r="AJ322" s="131"/>
      <c r="AK322" s="131"/>
      <c r="AL322" s="329"/>
      <c r="AM322" s="329"/>
      <c r="AN322" s="329"/>
      <c r="AO322" s="329"/>
      <c r="AP322" s="329"/>
      <c r="AQ322" s="329"/>
      <c r="AR322" s="329"/>
      <c r="AS322" s="329"/>
      <c r="AT322" s="329"/>
      <c r="AU322" s="329"/>
      <c r="AV322" s="329"/>
      <c r="AW322" s="329"/>
      <c r="AX322" s="329"/>
      <c r="AY322" s="580"/>
      <c r="AZ322" s="47" t="s">
        <v>40</v>
      </c>
      <c r="BA322" s="47"/>
      <c r="BB322" s="47"/>
      <c r="BC322" s="329"/>
      <c r="BD322" s="329"/>
      <c r="BE322" s="329"/>
      <c r="BF322" s="329"/>
      <c r="BG322" s="329"/>
      <c r="BH322" s="329"/>
      <c r="BI322" s="329"/>
      <c r="BJ322" s="45">
        <v>2</v>
      </c>
      <c r="BK322" s="45">
        <v>1</v>
      </c>
      <c r="BL322" s="45">
        <v>2</v>
      </c>
      <c r="BM322" s="45">
        <v>2</v>
      </c>
      <c r="BN322" s="45">
        <v>2</v>
      </c>
      <c r="BO322" s="45">
        <v>2</v>
      </c>
      <c r="BP322" s="45">
        <v>2</v>
      </c>
      <c r="BQ322" s="45">
        <v>2</v>
      </c>
      <c r="BR322" s="45">
        <v>2</v>
      </c>
      <c r="BS322" s="45">
        <v>2</v>
      </c>
      <c r="BT322" s="45">
        <v>1</v>
      </c>
      <c r="BU322" s="45">
        <v>2</v>
      </c>
      <c r="BV322" s="45">
        <v>2</v>
      </c>
      <c r="BW322" s="45">
        <v>2</v>
      </c>
      <c r="BX322" s="45">
        <v>2</v>
      </c>
      <c r="BY322" s="45">
        <v>2</v>
      </c>
      <c r="BZ322" s="45">
        <v>1</v>
      </c>
      <c r="CA322" s="45">
        <v>2</v>
      </c>
      <c r="CB322" s="45">
        <v>2</v>
      </c>
      <c r="CC322" s="45">
        <v>2</v>
      </c>
      <c r="CD322" s="45">
        <v>2</v>
      </c>
      <c r="CE322" s="45">
        <v>2</v>
      </c>
      <c r="CF322" s="45">
        <v>2</v>
      </c>
      <c r="CG322" s="45">
        <v>2</v>
      </c>
      <c r="CH322" s="45">
        <v>2</v>
      </c>
      <c r="CI322" s="45">
        <v>2</v>
      </c>
      <c r="CJ322" s="45">
        <v>2</v>
      </c>
      <c r="CK322" s="45">
        <v>2</v>
      </c>
      <c r="CL322" s="45">
        <v>2</v>
      </c>
      <c r="CM322" s="45">
        <v>2</v>
      </c>
      <c r="CN322" s="45">
        <v>1</v>
      </c>
      <c r="CO322" s="45">
        <v>2</v>
      </c>
      <c r="CP322" s="45">
        <v>2</v>
      </c>
      <c r="CQ322" s="45">
        <v>2</v>
      </c>
      <c r="CR322" s="45">
        <v>2</v>
      </c>
      <c r="CS322" s="45">
        <v>2</v>
      </c>
      <c r="CT322" s="45">
        <v>2</v>
      </c>
      <c r="CU322" s="45">
        <v>2</v>
      </c>
      <c r="CV322" s="45">
        <v>2</v>
      </c>
      <c r="CW322" s="45">
        <v>2</v>
      </c>
      <c r="CX322" s="45">
        <v>2</v>
      </c>
      <c r="CY322" s="43">
        <f>COUNTIF($BI322:$CX322,2)</f>
        <v>37</v>
      </c>
      <c r="CZ322" s="42">
        <f t="shared" ref="CZ322:CZ327" si="126">CY322/COUNTA($BI322:$CX322)</f>
        <v>0.90243902439024393</v>
      </c>
      <c r="DA322" s="43">
        <f>COUNTIF($BI322:$CX322,1)</f>
        <v>4</v>
      </c>
      <c r="DB322" s="42">
        <f>DA322/COUNTA($BI322:$CX322)</f>
        <v>9.7560975609756101E-2</v>
      </c>
      <c r="DC322" s="43">
        <f>COUNTIF($BI322:$CX322,0)</f>
        <v>0</v>
      </c>
      <c r="DD322" s="42">
        <f>DC322/COUNTA($BI322:$CX322)</f>
        <v>0</v>
      </c>
      <c r="DE322" s="43">
        <f>COUNTIF($BI322:$CX322,"KĐG")</f>
        <v>0</v>
      </c>
      <c r="DF322" s="42">
        <f>DE322/COUNTA($BI322:$CX322)</f>
        <v>0</v>
      </c>
      <c r="DG322" s="52">
        <f>(((CY322*2)+(DA322*1)+(DC322*0)))/COUNTA($BI322:$CX322)</f>
        <v>1.9024390243902438</v>
      </c>
      <c r="DH322" s="43" t="str">
        <f>IF(DG322&gt;=1.6,"Đạt mục tiêu",IF(DG322&gt;=1,"Cần cố gắng","Chưa đạt"))</f>
        <v>Đạt mục tiêu</v>
      </c>
      <c r="DI322" s="47"/>
    </row>
    <row r="323" spans="1:113" s="38" customFormat="1" ht="21.75" hidden="1" customHeight="1" x14ac:dyDescent="0.25">
      <c r="A323" s="669"/>
      <c r="B323" s="630"/>
      <c r="C323" s="711"/>
      <c r="D323" s="719"/>
      <c r="E323" s="711"/>
      <c r="F323" s="719"/>
      <c r="G323" s="711"/>
      <c r="H323" s="329" t="s">
        <v>443</v>
      </c>
      <c r="I323" s="327">
        <v>1</v>
      </c>
      <c r="J323" s="329" t="s">
        <v>28</v>
      </c>
      <c r="K323" s="329" t="s">
        <v>27</v>
      </c>
      <c r="L323" s="310" t="s">
        <v>347</v>
      </c>
      <c r="M323" s="341" t="s">
        <v>37</v>
      </c>
      <c r="N323" s="51" t="s">
        <v>24</v>
      </c>
      <c r="O323" s="50">
        <v>1</v>
      </c>
      <c r="P323" s="341"/>
      <c r="Q323" s="341"/>
      <c r="R323" s="341" t="s">
        <v>24</v>
      </c>
      <c r="S323" s="341"/>
      <c r="T323" s="341"/>
      <c r="U323" s="341"/>
      <c r="V323" s="341"/>
      <c r="W323" s="341"/>
      <c r="X323" s="341"/>
      <c r="Y323" s="341"/>
      <c r="Z323" s="341"/>
      <c r="AA323" s="47">
        <f>COUNTIF(P323:Z323,"x")</f>
        <v>1</v>
      </c>
      <c r="AB323" s="341"/>
      <c r="AC323" s="341"/>
      <c r="AD323" s="329"/>
      <c r="AE323" s="329"/>
      <c r="AF323" s="329"/>
      <c r="AG323" s="329"/>
      <c r="AH323" s="329"/>
      <c r="AI323" s="329"/>
      <c r="AJ323" s="329" t="s">
        <v>46</v>
      </c>
      <c r="AK323" s="329"/>
      <c r="AL323" s="329"/>
      <c r="AM323" s="329"/>
      <c r="AN323" s="329"/>
      <c r="AO323" s="329"/>
      <c r="AP323" s="329"/>
      <c r="AQ323" s="329"/>
      <c r="AR323" s="329"/>
      <c r="AS323" s="329"/>
      <c r="AT323" s="329"/>
      <c r="AU323" s="329"/>
      <c r="AV323" s="329"/>
      <c r="AW323" s="329"/>
      <c r="AX323" s="329"/>
      <c r="AY323" s="39"/>
      <c r="AZ323" s="39"/>
      <c r="BA323" s="39"/>
      <c r="BB323" s="39"/>
      <c r="BC323" s="329"/>
      <c r="BD323" s="329"/>
      <c r="BE323" s="329"/>
      <c r="BF323" s="329"/>
      <c r="BG323" s="329"/>
      <c r="BH323" s="329"/>
      <c r="BI323" s="329"/>
      <c r="BJ323" s="45">
        <v>2</v>
      </c>
      <c r="BK323" s="45">
        <v>1</v>
      </c>
      <c r="BL323" s="45">
        <v>2</v>
      </c>
      <c r="BM323" s="45">
        <v>2</v>
      </c>
      <c r="BN323" s="45">
        <v>1</v>
      </c>
      <c r="BO323" s="45">
        <v>2</v>
      </c>
      <c r="BP323" s="45">
        <v>2</v>
      </c>
      <c r="BQ323" s="45">
        <v>2</v>
      </c>
      <c r="BR323" s="45">
        <v>2</v>
      </c>
      <c r="BS323" s="45">
        <v>2</v>
      </c>
      <c r="BT323" s="45">
        <v>1</v>
      </c>
      <c r="BU323" s="45">
        <v>2</v>
      </c>
      <c r="BV323" s="45">
        <v>2</v>
      </c>
      <c r="BW323" s="45">
        <v>2</v>
      </c>
      <c r="BX323" s="45">
        <v>2</v>
      </c>
      <c r="BY323" s="45">
        <v>2</v>
      </c>
      <c r="BZ323" s="45">
        <v>1</v>
      </c>
      <c r="CA323" s="45">
        <v>2</v>
      </c>
      <c r="CB323" s="45">
        <v>2</v>
      </c>
      <c r="CC323" s="45">
        <v>2</v>
      </c>
      <c r="CD323" s="45">
        <v>2</v>
      </c>
      <c r="CE323" s="45">
        <v>2</v>
      </c>
      <c r="CF323" s="45">
        <v>2</v>
      </c>
      <c r="CG323" s="45">
        <v>2</v>
      </c>
      <c r="CH323" s="45">
        <v>2</v>
      </c>
      <c r="CI323" s="45">
        <v>2</v>
      </c>
      <c r="CJ323" s="45">
        <v>2</v>
      </c>
      <c r="CK323" s="45">
        <v>2</v>
      </c>
      <c r="CL323" s="45">
        <v>2</v>
      </c>
      <c r="CM323" s="45">
        <v>2</v>
      </c>
      <c r="CN323" s="45">
        <v>1</v>
      </c>
      <c r="CO323" s="45">
        <v>2</v>
      </c>
      <c r="CP323" s="45">
        <v>2</v>
      </c>
      <c r="CQ323" s="45">
        <v>2</v>
      </c>
      <c r="CR323" s="45">
        <v>2</v>
      </c>
      <c r="CS323" s="45">
        <v>2</v>
      </c>
      <c r="CT323" s="45">
        <v>2</v>
      </c>
      <c r="CU323" s="45">
        <v>2</v>
      </c>
      <c r="CV323" s="45">
        <v>2</v>
      </c>
      <c r="CW323" s="45">
        <v>2</v>
      </c>
      <c r="CX323" s="45">
        <v>2</v>
      </c>
      <c r="CY323" s="43">
        <f>COUNTIF($BI323:$CX323,2)</f>
        <v>36</v>
      </c>
      <c r="CZ323" s="42">
        <f t="shared" si="126"/>
        <v>0.87804878048780488</v>
      </c>
      <c r="DA323" s="43">
        <f>COUNTIF($BI323:$CX323,1)</f>
        <v>5</v>
      </c>
      <c r="DB323" s="42">
        <f>DA323/COUNTA($BI323:$CX323)</f>
        <v>0.12195121951219512</v>
      </c>
      <c r="DC323" s="43">
        <f>COUNTIF($BI323:$CX323,0)</f>
        <v>0</v>
      </c>
      <c r="DD323" s="42">
        <f>DC323/COUNTA($BI323:$CX323)</f>
        <v>0</v>
      </c>
      <c r="DE323" s="43">
        <f>COUNTIF($BI323:$CX323,"KĐG")</f>
        <v>0</v>
      </c>
      <c r="DF323" s="42">
        <f>DE323/COUNTA($BI323:$CX323)</f>
        <v>0</v>
      </c>
      <c r="DG323" s="52">
        <f>(((CY323*2)+(DA323*1)+(DC323*0)))/COUNTA($BI323:$CX323)</f>
        <v>1.8780487804878048</v>
      </c>
      <c r="DH323" s="43" t="str">
        <f>IF(DG323&gt;=1.6,"Đạt mục tiêu",IF(DG323&gt;=1,"Cần cố gắng","Chưa đạt"))</f>
        <v>Đạt mục tiêu</v>
      </c>
      <c r="DI323" s="39"/>
    </row>
    <row r="324" spans="1:113" ht="21.75" hidden="1" customHeight="1" x14ac:dyDescent="0.25">
      <c r="A324" s="669"/>
      <c r="B324" s="630"/>
      <c r="C324" s="711"/>
      <c r="D324" s="719"/>
      <c r="E324" s="711"/>
      <c r="F324" s="719"/>
      <c r="G324" s="711"/>
      <c r="H324" s="81" t="s">
        <v>442</v>
      </c>
      <c r="I324" s="301">
        <v>1</v>
      </c>
      <c r="J324" s="318" t="s">
        <v>84</v>
      </c>
      <c r="K324" s="318" t="s">
        <v>27</v>
      </c>
      <c r="L324" s="346" t="s">
        <v>347</v>
      </c>
      <c r="M324" s="318" t="s">
        <v>37</v>
      </c>
      <c r="N324" s="342" t="s">
        <v>24</v>
      </c>
      <c r="O324" s="58"/>
      <c r="P324" s="318"/>
      <c r="Q324" s="318"/>
      <c r="R324" s="318"/>
      <c r="S324" s="318"/>
      <c r="T324" s="318"/>
      <c r="U324" s="318"/>
      <c r="V324" s="318" t="s">
        <v>24</v>
      </c>
      <c r="W324" s="318"/>
      <c r="X324" s="318"/>
      <c r="Y324" s="318"/>
      <c r="Z324" s="318"/>
      <c r="AA324" s="47">
        <f>COUNTIF(P324:Z324,"x")</f>
        <v>1</v>
      </c>
      <c r="AB324" s="318"/>
      <c r="AC324" s="318"/>
      <c r="AD324" s="318"/>
      <c r="AE324" s="318"/>
      <c r="AF324" s="318"/>
      <c r="AG324" s="318"/>
      <c r="AH324" s="318"/>
      <c r="AI324" s="318"/>
      <c r="AJ324" s="318"/>
      <c r="AK324" s="318"/>
      <c r="AL324" s="318" t="s">
        <v>32</v>
      </c>
      <c r="AM324" s="318"/>
      <c r="AN324" s="318"/>
      <c r="AO324" s="318" t="s">
        <v>32</v>
      </c>
      <c r="AP324" s="318"/>
      <c r="AQ324" s="318"/>
      <c r="AR324" s="318"/>
      <c r="AS324" s="318"/>
      <c r="AT324" s="318"/>
      <c r="AU324" s="318"/>
      <c r="AV324" s="318"/>
      <c r="AW324" s="318" t="s">
        <v>32</v>
      </c>
      <c r="AX324" s="318" t="s">
        <v>32</v>
      </c>
      <c r="AY324" s="342"/>
      <c r="AZ324" s="472"/>
      <c r="BA324" s="342"/>
      <c r="BB324" s="472"/>
      <c r="BC324" s="318"/>
      <c r="BD324" s="318"/>
      <c r="BE324" s="318"/>
      <c r="BF324" s="318"/>
      <c r="BG324" s="318"/>
      <c r="BH324" s="318"/>
      <c r="BI324" s="318"/>
      <c r="BJ324" s="45">
        <v>2</v>
      </c>
      <c r="BK324" s="45">
        <v>2</v>
      </c>
      <c r="BL324" s="45">
        <v>2</v>
      </c>
      <c r="BM324" s="45">
        <v>2</v>
      </c>
      <c r="BN324" s="45">
        <v>2</v>
      </c>
      <c r="BO324" s="45">
        <v>2</v>
      </c>
      <c r="BP324" s="45">
        <v>2</v>
      </c>
      <c r="BQ324" s="45">
        <v>2</v>
      </c>
      <c r="BR324" s="45">
        <v>2</v>
      </c>
      <c r="BS324" s="45">
        <v>2</v>
      </c>
      <c r="BT324" s="45">
        <v>2</v>
      </c>
      <c r="BU324" s="45">
        <v>2</v>
      </c>
      <c r="BV324" s="45">
        <v>2</v>
      </c>
      <c r="BW324" s="45">
        <v>2</v>
      </c>
      <c r="BX324" s="45">
        <v>2</v>
      </c>
      <c r="BY324" s="45">
        <v>2</v>
      </c>
      <c r="BZ324" s="45">
        <v>2</v>
      </c>
      <c r="CA324" s="45">
        <v>2</v>
      </c>
      <c r="CB324" s="45">
        <v>2</v>
      </c>
      <c r="CC324" s="45">
        <v>2</v>
      </c>
      <c r="CD324" s="45">
        <v>2</v>
      </c>
      <c r="CE324" s="45">
        <v>2</v>
      </c>
      <c r="CF324" s="45">
        <v>2</v>
      </c>
      <c r="CG324" s="45">
        <v>2</v>
      </c>
      <c r="CH324" s="45">
        <v>2</v>
      </c>
      <c r="CI324" s="45">
        <v>2</v>
      </c>
      <c r="CJ324" s="45">
        <v>2</v>
      </c>
      <c r="CK324" s="45">
        <v>2</v>
      </c>
      <c r="CL324" s="45">
        <v>2</v>
      </c>
      <c r="CM324" s="45">
        <v>2</v>
      </c>
      <c r="CN324" s="45">
        <v>2</v>
      </c>
      <c r="CO324" s="45">
        <v>2</v>
      </c>
      <c r="CP324" s="45">
        <v>2</v>
      </c>
      <c r="CQ324" s="45">
        <v>2</v>
      </c>
      <c r="CR324" s="45">
        <v>2</v>
      </c>
      <c r="CS324" s="45">
        <v>2</v>
      </c>
      <c r="CT324" s="45">
        <v>2</v>
      </c>
      <c r="CU324" s="45"/>
      <c r="CV324" s="45"/>
      <c r="CW324" s="45"/>
      <c r="CX324" s="45">
        <v>2</v>
      </c>
      <c r="CY324" s="43">
        <f>COUNTIF($BI324:$CX324,2)</f>
        <v>38</v>
      </c>
      <c r="CZ324" s="42">
        <f t="shared" si="126"/>
        <v>1</v>
      </c>
      <c r="DA324" s="43">
        <f>COUNTIF($BI324:$CX324,1)</f>
        <v>0</v>
      </c>
      <c r="DB324" s="42">
        <f>DA324/COUNTA($BI324:$CX324)</f>
        <v>0</v>
      </c>
      <c r="DC324" s="43">
        <f>COUNTIF($BI324:$CX324,0)</f>
        <v>0</v>
      </c>
      <c r="DD324" s="42">
        <f>DC324/COUNTA($BI324:$CX324)</f>
        <v>0</v>
      </c>
      <c r="DE324" s="43">
        <f>COUNTIF($BI324:$CX324,"KĐG")</f>
        <v>0</v>
      </c>
      <c r="DF324" s="42">
        <f>DE324/COUNTA($BI324:$CX324)</f>
        <v>0</v>
      </c>
      <c r="DG324" s="52">
        <f>(((CY324*2)+(DA324*1)+(DC324*0)))/COUNTA($BI324:$CX324)</f>
        <v>2</v>
      </c>
      <c r="DH324" s="43" t="str">
        <f>IF(DG324&gt;=1.6,"Đạt mục tiêu",IF(DG324&gt;=1,"Cần cố gắng","Chưa đạt"))</f>
        <v>Đạt mục tiêu</v>
      </c>
      <c r="DI324" s="342"/>
    </row>
    <row r="325" spans="1:113" ht="21.75" hidden="1" customHeight="1" x14ac:dyDescent="0.25">
      <c r="A325" s="669"/>
      <c r="B325" s="630"/>
      <c r="C325" s="711"/>
      <c r="D325" s="719"/>
      <c r="E325" s="711"/>
      <c r="F325" s="719"/>
      <c r="G325" s="711"/>
      <c r="H325" s="130" t="s">
        <v>441</v>
      </c>
      <c r="I325" s="301">
        <v>1</v>
      </c>
      <c r="J325" s="318" t="s">
        <v>43</v>
      </c>
      <c r="K325" s="318" t="s">
        <v>27</v>
      </c>
      <c r="L325" s="346" t="s">
        <v>347</v>
      </c>
      <c r="M325" s="318"/>
      <c r="N325" s="342"/>
      <c r="O325" s="58"/>
      <c r="P325" s="318"/>
      <c r="Q325" s="318"/>
      <c r="R325" s="318"/>
      <c r="S325" s="318"/>
      <c r="T325" s="318"/>
      <c r="U325" s="318"/>
      <c r="V325" s="318"/>
      <c r="W325" s="318"/>
      <c r="X325" s="318"/>
      <c r="Y325" s="318"/>
      <c r="Z325" s="318"/>
      <c r="AA325" s="47"/>
      <c r="AB325" s="318"/>
      <c r="AC325" s="318"/>
      <c r="AD325" s="318"/>
      <c r="AE325" s="318"/>
      <c r="AF325" s="318"/>
      <c r="AG325" s="318"/>
      <c r="AH325" s="318"/>
      <c r="AI325" s="318"/>
      <c r="AJ325" s="318"/>
      <c r="AK325" s="318"/>
      <c r="AL325" s="318" t="s">
        <v>46</v>
      </c>
      <c r="AM325" s="318"/>
      <c r="AN325" s="318"/>
      <c r="AO325" s="318"/>
      <c r="AP325" s="318"/>
      <c r="AQ325" s="318"/>
      <c r="AR325" s="318"/>
      <c r="AS325" s="318"/>
      <c r="AT325" s="318"/>
      <c r="AU325" s="318"/>
      <c r="AV325" s="318"/>
      <c r="AW325" s="318"/>
      <c r="AX325" s="318"/>
      <c r="AY325" s="342"/>
      <c r="AZ325" s="472"/>
      <c r="BA325" s="342"/>
      <c r="BB325" s="472"/>
      <c r="BC325" s="318"/>
      <c r="BD325" s="318"/>
      <c r="BE325" s="318"/>
      <c r="BF325" s="318"/>
      <c r="BG325" s="318"/>
      <c r="BH325" s="318"/>
      <c r="BI325" s="318"/>
      <c r="BJ325" s="45">
        <v>2</v>
      </c>
      <c r="BK325" s="45">
        <v>1</v>
      </c>
      <c r="BL325" s="45">
        <v>2</v>
      </c>
      <c r="BM325" s="45">
        <v>2</v>
      </c>
      <c r="BN325" s="45">
        <v>2</v>
      </c>
      <c r="BO325" s="45">
        <v>2</v>
      </c>
      <c r="BP325" s="45">
        <v>2</v>
      </c>
      <c r="BQ325" s="45">
        <v>2</v>
      </c>
      <c r="BR325" s="45">
        <v>2</v>
      </c>
      <c r="BS325" s="45">
        <v>2</v>
      </c>
      <c r="BT325" s="45">
        <v>1</v>
      </c>
      <c r="BU325" s="45">
        <v>2</v>
      </c>
      <c r="BV325" s="45">
        <v>2</v>
      </c>
      <c r="BW325" s="45">
        <v>2</v>
      </c>
      <c r="BX325" s="45">
        <v>2</v>
      </c>
      <c r="BY325" s="45">
        <v>2</v>
      </c>
      <c r="BZ325" s="45">
        <v>1</v>
      </c>
      <c r="CA325" s="45">
        <v>2</v>
      </c>
      <c r="CB325" s="45">
        <v>2</v>
      </c>
      <c r="CC325" s="45">
        <v>2</v>
      </c>
      <c r="CD325" s="45">
        <v>2</v>
      </c>
      <c r="CE325" s="45">
        <v>2</v>
      </c>
      <c r="CF325" s="45">
        <v>2</v>
      </c>
      <c r="CG325" s="45">
        <v>2</v>
      </c>
      <c r="CH325" s="45">
        <v>2</v>
      </c>
      <c r="CI325" s="45">
        <v>2</v>
      </c>
      <c r="CJ325" s="45">
        <v>2</v>
      </c>
      <c r="CK325" s="45">
        <v>2</v>
      </c>
      <c r="CL325" s="45">
        <v>2</v>
      </c>
      <c r="CM325" s="45">
        <v>2</v>
      </c>
      <c r="CN325" s="45">
        <v>1</v>
      </c>
      <c r="CO325" s="45">
        <v>2</v>
      </c>
      <c r="CP325" s="45">
        <v>2</v>
      </c>
      <c r="CQ325" s="45">
        <v>2</v>
      </c>
      <c r="CR325" s="45">
        <v>2</v>
      </c>
      <c r="CS325" s="45">
        <v>2</v>
      </c>
      <c r="CT325" s="45">
        <v>2</v>
      </c>
      <c r="CU325" s="45">
        <v>2</v>
      </c>
      <c r="CV325" s="45">
        <v>2</v>
      </c>
      <c r="CW325" s="45">
        <v>2</v>
      </c>
      <c r="CX325" s="45">
        <v>2</v>
      </c>
      <c r="CY325" s="43"/>
      <c r="CZ325" s="53">
        <f t="shared" si="126"/>
        <v>0</v>
      </c>
      <c r="DA325" s="43"/>
      <c r="DB325" s="42"/>
      <c r="DC325" s="43"/>
      <c r="DD325" s="42"/>
      <c r="DE325" s="43"/>
      <c r="DF325" s="42"/>
      <c r="DG325" s="52"/>
      <c r="DH325" s="43"/>
      <c r="DI325" s="342"/>
    </row>
    <row r="326" spans="1:113" s="38" customFormat="1" ht="21.75" hidden="1" customHeight="1" x14ac:dyDescent="0.25">
      <c r="A326" s="669"/>
      <c r="B326" s="630"/>
      <c r="C326" s="711"/>
      <c r="D326" s="719"/>
      <c r="E326" s="711"/>
      <c r="F326" s="719"/>
      <c r="G326" s="711"/>
      <c r="H326" s="108" t="s">
        <v>440</v>
      </c>
      <c r="I326" s="327">
        <v>1</v>
      </c>
      <c r="J326" s="329" t="s">
        <v>43</v>
      </c>
      <c r="K326" s="329" t="s">
        <v>27</v>
      </c>
      <c r="L326" s="310" t="s">
        <v>347</v>
      </c>
      <c r="M326" s="341" t="s">
        <v>37</v>
      </c>
      <c r="N326" s="51" t="s">
        <v>24</v>
      </c>
      <c r="O326" s="50"/>
      <c r="P326" s="341"/>
      <c r="Q326" s="341"/>
      <c r="R326" s="341"/>
      <c r="S326" s="341" t="s">
        <v>24</v>
      </c>
      <c r="T326" s="341"/>
      <c r="U326" s="341"/>
      <c r="V326" s="341"/>
      <c r="W326" s="341"/>
      <c r="X326" s="341"/>
      <c r="Y326" s="341"/>
      <c r="Z326" s="341"/>
      <c r="AA326" s="47">
        <f>COUNTIF(P326:Z326,"x")</f>
        <v>1</v>
      </c>
      <c r="AB326" s="341"/>
      <c r="AC326" s="341"/>
      <c r="AD326" s="329"/>
      <c r="AE326" s="329"/>
      <c r="AF326" s="329"/>
      <c r="AG326" s="329"/>
      <c r="AH326" s="329"/>
      <c r="AI326" s="329"/>
      <c r="AJ326" s="329"/>
      <c r="AK326" s="329"/>
      <c r="AL326" s="329"/>
      <c r="AM326" s="329"/>
      <c r="AN326" s="329" t="s">
        <v>46</v>
      </c>
      <c r="AO326" s="329"/>
      <c r="AP326" s="329"/>
      <c r="AQ326" s="329"/>
      <c r="AR326" s="329"/>
      <c r="AS326" s="329" t="s">
        <v>46</v>
      </c>
      <c r="AT326" s="329" t="s">
        <v>46</v>
      </c>
      <c r="AU326" s="329"/>
      <c r="AV326" s="329"/>
      <c r="AW326" s="329"/>
      <c r="AX326" s="329"/>
      <c r="AY326" s="39"/>
      <c r="AZ326" s="39"/>
      <c r="BA326" s="39"/>
      <c r="BB326" s="39"/>
      <c r="BC326" s="329"/>
      <c r="BD326" s="329"/>
      <c r="BE326" s="329"/>
      <c r="BF326" s="329"/>
      <c r="BG326" s="329"/>
      <c r="BH326" s="329"/>
      <c r="BI326" s="329"/>
      <c r="BJ326" s="45">
        <v>2</v>
      </c>
      <c r="BK326" s="45">
        <v>1</v>
      </c>
      <c r="BL326" s="45">
        <v>2</v>
      </c>
      <c r="BM326" s="45">
        <v>2</v>
      </c>
      <c r="BN326" s="45">
        <v>2</v>
      </c>
      <c r="BO326" s="45">
        <v>2</v>
      </c>
      <c r="BP326" s="45">
        <v>2</v>
      </c>
      <c r="BQ326" s="45">
        <v>2</v>
      </c>
      <c r="BR326" s="45">
        <v>1</v>
      </c>
      <c r="BS326" s="45">
        <v>2</v>
      </c>
      <c r="BT326" s="45">
        <v>1</v>
      </c>
      <c r="BU326" s="45">
        <v>2</v>
      </c>
      <c r="BV326" s="45">
        <v>2</v>
      </c>
      <c r="BW326" s="45">
        <v>1</v>
      </c>
      <c r="BX326" s="45">
        <v>2</v>
      </c>
      <c r="BY326" s="45">
        <v>2</v>
      </c>
      <c r="BZ326" s="45">
        <v>1</v>
      </c>
      <c r="CA326" s="45">
        <v>2</v>
      </c>
      <c r="CB326" s="45">
        <v>2</v>
      </c>
      <c r="CC326" s="45">
        <v>2</v>
      </c>
      <c r="CD326" s="45">
        <v>1</v>
      </c>
      <c r="CE326" s="45">
        <v>2</v>
      </c>
      <c r="CF326" s="45">
        <v>2</v>
      </c>
      <c r="CG326" s="45">
        <v>2</v>
      </c>
      <c r="CH326" s="45">
        <v>2</v>
      </c>
      <c r="CI326" s="45">
        <v>2</v>
      </c>
      <c r="CJ326" s="45">
        <v>2</v>
      </c>
      <c r="CK326" s="45">
        <v>1</v>
      </c>
      <c r="CL326" s="45">
        <v>2</v>
      </c>
      <c r="CM326" s="45">
        <v>2</v>
      </c>
      <c r="CN326" s="45">
        <v>1</v>
      </c>
      <c r="CO326" s="45">
        <v>2</v>
      </c>
      <c r="CP326" s="45">
        <v>2</v>
      </c>
      <c r="CQ326" s="45">
        <v>1</v>
      </c>
      <c r="CR326" s="45">
        <v>2</v>
      </c>
      <c r="CS326" s="45">
        <v>2</v>
      </c>
      <c r="CT326" s="45">
        <v>2</v>
      </c>
      <c r="CU326" s="45">
        <v>2</v>
      </c>
      <c r="CV326" s="45">
        <v>2</v>
      </c>
      <c r="CW326" s="45">
        <v>2</v>
      </c>
      <c r="CX326" s="45">
        <v>2</v>
      </c>
      <c r="CY326" s="43">
        <f>COUNTIF($BI326:$CX326,2)</f>
        <v>32</v>
      </c>
      <c r="CZ326" s="53">
        <f t="shared" si="126"/>
        <v>0.78048780487804881</v>
      </c>
      <c r="DA326" s="43">
        <f>COUNTIF($BI326:$CX326,1)</f>
        <v>9</v>
      </c>
      <c r="DB326" s="42">
        <f>DA326/COUNTA($BI326:$CX326)</f>
        <v>0.21951219512195122</v>
      </c>
      <c r="DC326" s="43">
        <f>COUNTIF($BI326:$CX326,0)</f>
        <v>0</v>
      </c>
      <c r="DD326" s="42">
        <f>DC326/COUNTA($BI326:$CX326)</f>
        <v>0</v>
      </c>
      <c r="DE326" s="43">
        <f>COUNTIF($BI326:$CX326,"KĐG")</f>
        <v>0</v>
      </c>
      <c r="DF326" s="42">
        <f>DE326/COUNTA($BI326:$CX326)</f>
        <v>0</v>
      </c>
      <c r="DG326" s="52">
        <f>(((CY326*2)+(DA326*1)+(DC326*0)))/COUNTA($BI326:$CX326)</f>
        <v>1.7804878048780488</v>
      </c>
      <c r="DH326" s="43" t="str">
        <f>IF(DG326&gt;=1.6,"Đạt mục tiêu",IF(DG326&gt;=1,"Cần cố gắng","Chưa đạt"))</f>
        <v>Đạt mục tiêu</v>
      </c>
      <c r="DI326" s="39"/>
    </row>
    <row r="327" spans="1:113" s="38" customFormat="1" ht="21.75" hidden="1" customHeight="1" x14ac:dyDescent="0.25">
      <c r="A327" s="669"/>
      <c r="B327" s="630"/>
      <c r="C327" s="711"/>
      <c r="D327" s="719"/>
      <c r="E327" s="711"/>
      <c r="F327" s="719"/>
      <c r="G327" s="711"/>
      <c r="H327" s="127" t="s">
        <v>439</v>
      </c>
      <c r="I327" s="327"/>
      <c r="J327" s="329" t="s">
        <v>57</v>
      </c>
      <c r="K327" s="329" t="s">
        <v>27</v>
      </c>
      <c r="L327" s="310" t="s">
        <v>347</v>
      </c>
      <c r="M327" s="341" t="s">
        <v>37</v>
      </c>
      <c r="N327" s="51" t="s">
        <v>24</v>
      </c>
      <c r="O327" s="50">
        <v>1</v>
      </c>
      <c r="P327" s="341"/>
      <c r="Q327" s="341"/>
      <c r="R327" s="341"/>
      <c r="S327" s="341"/>
      <c r="T327" s="341"/>
      <c r="U327" s="341"/>
      <c r="V327" s="341"/>
      <c r="W327" s="341" t="s">
        <v>24</v>
      </c>
      <c r="X327" s="341"/>
      <c r="Y327" s="341"/>
      <c r="Z327" s="341"/>
      <c r="AA327" s="47">
        <f>COUNTIF(P327:Z327,"x")</f>
        <v>1</v>
      </c>
      <c r="AB327" s="341"/>
      <c r="AC327" s="341"/>
      <c r="AD327" s="329"/>
      <c r="AE327" s="329"/>
      <c r="AF327" s="329"/>
      <c r="AG327" s="329"/>
      <c r="AH327" s="329"/>
      <c r="AI327" s="329"/>
      <c r="AJ327" s="329"/>
      <c r="AK327" s="329"/>
      <c r="AL327" s="329"/>
      <c r="AM327" s="329"/>
      <c r="AN327" s="329"/>
      <c r="AO327" s="329"/>
      <c r="AP327" s="329"/>
      <c r="AQ327" s="329"/>
      <c r="AR327" s="329"/>
      <c r="AS327" s="329"/>
      <c r="AT327" s="329"/>
      <c r="AU327" s="329"/>
      <c r="AV327" s="329"/>
      <c r="AW327" s="329"/>
      <c r="AX327" s="329"/>
      <c r="AY327" s="39"/>
      <c r="AZ327" s="39"/>
      <c r="BA327" s="39"/>
      <c r="BB327" s="39"/>
      <c r="BC327" s="329"/>
      <c r="BD327" s="329"/>
      <c r="BE327" s="329"/>
      <c r="BF327" s="329"/>
      <c r="BG327" s="329"/>
      <c r="BH327" s="329"/>
      <c r="BI327" s="329"/>
      <c r="BJ327" s="45">
        <v>2</v>
      </c>
      <c r="BK327" s="45">
        <v>2</v>
      </c>
      <c r="BL327" s="45">
        <v>2</v>
      </c>
      <c r="BM327" s="45">
        <v>2</v>
      </c>
      <c r="BN327" s="45">
        <v>2</v>
      </c>
      <c r="BO327" s="45">
        <v>2</v>
      </c>
      <c r="BP327" s="45">
        <v>2</v>
      </c>
      <c r="BQ327" s="45">
        <v>2</v>
      </c>
      <c r="BR327" s="45">
        <v>2</v>
      </c>
      <c r="BS327" s="45">
        <v>2</v>
      </c>
      <c r="BT327" s="45">
        <v>2</v>
      </c>
      <c r="BU327" s="45">
        <v>2</v>
      </c>
      <c r="BV327" s="45">
        <v>2</v>
      </c>
      <c r="BW327" s="45">
        <v>2</v>
      </c>
      <c r="BX327" s="45">
        <v>2</v>
      </c>
      <c r="BY327" s="45">
        <v>2</v>
      </c>
      <c r="BZ327" s="45">
        <v>2</v>
      </c>
      <c r="CA327" s="45">
        <v>2</v>
      </c>
      <c r="CB327" s="45">
        <v>2</v>
      </c>
      <c r="CC327" s="45">
        <v>2</v>
      </c>
      <c r="CD327" s="45">
        <v>2</v>
      </c>
      <c r="CE327" s="45">
        <v>2</v>
      </c>
      <c r="CF327" s="45">
        <v>2</v>
      </c>
      <c r="CG327" s="45">
        <v>2</v>
      </c>
      <c r="CH327" s="45">
        <v>2</v>
      </c>
      <c r="CI327" s="45">
        <v>2</v>
      </c>
      <c r="CJ327" s="45">
        <v>2</v>
      </c>
      <c r="CK327" s="45">
        <v>2</v>
      </c>
      <c r="CL327" s="45">
        <v>2</v>
      </c>
      <c r="CM327" s="45">
        <v>2</v>
      </c>
      <c r="CN327" s="45">
        <v>2</v>
      </c>
      <c r="CO327" s="45">
        <v>2</v>
      </c>
      <c r="CP327" s="45">
        <v>2</v>
      </c>
      <c r="CQ327" s="45">
        <v>2</v>
      </c>
      <c r="CR327" s="45">
        <v>2</v>
      </c>
      <c r="CS327" s="45">
        <v>2</v>
      </c>
      <c r="CT327" s="45">
        <v>2</v>
      </c>
      <c r="CU327" s="45"/>
      <c r="CV327" s="45"/>
      <c r="CW327" s="45"/>
      <c r="CX327" s="45">
        <v>2</v>
      </c>
      <c r="CY327" s="43">
        <f>COUNTIF($BI327:$CX327,2)</f>
        <v>38</v>
      </c>
      <c r="CZ327" s="42">
        <f t="shared" si="126"/>
        <v>1</v>
      </c>
      <c r="DA327" s="43">
        <f>COUNTIF($BI327:$CX327,1)</f>
        <v>0</v>
      </c>
      <c r="DB327" s="42">
        <f>DA327/COUNTA($BI327:$CX327)</f>
        <v>0</v>
      </c>
      <c r="DC327" s="43">
        <f>COUNTIF($BI327:$CX327,0)</f>
        <v>0</v>
      </c>
      <c r="DD327" s="42">
        <f>DC327/COUNTA($BI327:$CX327)</f>
        <v>0</v>
      </c>
      <c r="DE327" s="43">
        <f>COUNTIF($BI327:$CX327,"KĐG")</f>
        <v>0</v>
      </c>
      <c r="DF327" s="42">
        <f>DE327/COUNTA($BI327:$CX327)</f>
        <v>0</v>
      </c>
      <c r="DG327" s="52">
        <f>(((CY327*2)+(DA327*1)+(DC327*0)))/COUNTA($BI327:$CX327)</f>
        <v>2</v>
      </c>
      <c r="DH327" s="43" t="str">
        <f>IF(DG327&gt;=1.6,"Đạt mục tiêu",IF(DG327&gt;=1,"Cần cố gắng","Chưa đạt"))</f>
        <v>Đạt mục tiêu</v>
      </c>
      <c r="DI327" s="39"/>
    </row>
    <row r="328" spans="1:113" s="38" customFormat="1" ht="21.75" hidden="1" customHeight="1" x14ac:dyDescent="0.25">
      <c r="A328" s="669"/>
      <c r="B328" s="630"/>
      <c r="C328" s="711"/>
      <c r="D328" s="719"/>
      <c r="E328" s="711"/>
      <c r="F328" s="719"/>
      <c r="G328" s="711"/>
      <c r="H328" s="127" t="s">
        <v>438</v>
      </c>
      <c r="I328" s="327"/>
      <c r="J328" s="329" t="s">
        <v>66</v>
      </c>
      <c r="K328" s="329" t="s">
        <v>27</v>
      </c>
      <c r="L328" s="310" t="s">
        <v>347</v>
      </c>
      <c r="M328" s="341" t="s">
        <v>37</v>
      </c>
      <c r="N328" s="51" t="s">
        <v>24</v>
      </c>
      <c r="O328" s="50"/>
      <c r="P328" s="341"/>
      <c r="Q328" s="341"/>
      <c r="R328" s="341"/>
      <c r="S328" s="341"/>
      <c r="T328" s="341"/>
      <c r="U328" s="341" t="s">
        <v>24</v>
      </c>
      <c r="V328" s="341"/>
      <c r="W328" s="341"/>
      <c r="X328" s="341"/>
      <c r="Y328" s="341"/>
      <c r="Z328" s="341"/>
      <c r="AA328" s="47"/>
      <c r="AB328" s="341"/>
      <c r="AC328" s="341"/>
      <c r="AD328" s="329"/>
      <c r="AE328" s="329"/>
      <c r="AF328" s="329"/>
      <c r="AG328" s="329"/>
      <c r="AH328" s="329"/>
      <c r="AI328" s="329"/>
      <c r="AJ328" s="329"/>
      <c r="AK328" s="329"/>
      <c r="AL328" s="329"/>
      <c r="AM328" s="329"/>
      <c r="AN328" s="329"/>
      <c r="AO328" s="329"/>
      <c r="AP328" s="329"/>
      <c r="AQ328" s="329"/>
      <c r="AR328" s="329"/>
      <c r="AS328" s="329"/>
      <c r="AT328" s="329"/>
      <c r="AU328" s="329" t="s">
        <v>32</v>
      </c>
      <c r="AV328" s="329" t="s">
        <v>32</v>
      </c>
      <c r="AW328" s="329"/>
      <c r="AX328" s="329"/>
      <c r="AY328" s="39"/>
      <c r="AZ328" s="39"/>
      <c r="BA328" s="39"/>
      <c r="BB328" s="39"/>
      <c r="BC328" s="329"/>
      <c r="BD328" s="329"/>
      <c r="BE328" s="329"/>
      <c r="BF328" s="329"/>
      <c r="BG328" s="329"/>
      <c r="BH328" s="329"/>
      <c r="BI328" s="329"/>
      <c r="BJ328" s="45"/>
      <c r="BK328" s="45"/>
      <c r="BL328" s="45"/>
      <c r="BM328" s="45"/>
      <c r="BN328" s="45"/>
      <c r="BO328" s="45"/>
      <c r="BP328" s="45"/>
      <c r="BQ328" s="45"/>
      <c r="BR328" s="45"/>
      <c r="BS328" s="45"/>
      <c r="BT328" s="45"/>
      <c r="BU328" s="45"/>
      <c r="BV328" s="45"/>
      <c r="BW328" s="45"/>
      <c r="BX328" s="45"/>
      <c r="BY328" s="45"/>
      <c r="BZ328" s="45"/>
      <c r="CA328" s="45"/>
      <c r="CB328" s="45"/>
      <c r="CC328" s="45"/>
      <c r="CD328" s="45"/>
      <c r="CE328" s="45"/>
      <c r="CF328" s="45"/>
      <c r="CG328" s="45"/>
      <c r="CH328" s="45"/>
      <c r="CI328" s="45"/>
      <c r="CJ328" s="45"/>
      <c r="CK328" s="45"/>
      <c r="CL328" s="45"/>
      <c r="CM328" s="45"/>
      <c r="CN328" s="45"/>
      <c r="CO328" s="45"/>
      <c r="CP328" s="45"/>
      <c r="CQ328" s="45"/>
      <c r="CR328" s="45"/>
      <c r="CS328" s="45"/>
      <c r="CT328" s="45"/>
      <c r="CU328" s="45"/>
      <c r="CV328" s="45"/>
      <c r="CW328" s="45"/>
      <c r="CX328" s="45"/>
      <c r="CY328" s="43"/>
      <c r="CZ328" s="42"/>
      <c r="DA328" s="43"/>
      <c r="DB328" s="42"/>
      <c r="DC328" s="43"/>
      <c r="DD328" s="42"/>
      <c r="DE328" s="43"/>
      <c r="DF328" s="42"/>
      <c r="DG328" s="52"/>
      <c r="DH328" s="43"/>
      <c r="DI328" s="39"/>
    </row>
    <row r="329" spans="1:113" s="38" customFormat="1" ht="21.75" hidden="1" customHeight="1" x14ac:dyDescent="0.25">
      <c r="A329" s="669"/>
      <c r="B329" s="630"/>
      <c r="C329" s="711"/>
      <c r="D329" s="719"/>
      <c r="E329" s="711"/>
      <c r="F329" s="719"/>
      <c r="G329" s="711"/>
      <c r="H329" s="129" t="s">
        <v>437</v>
      </c>
      <c r="I329" s="327">
        <v>1</v>
      </c>
      <c r="J329" s="329" t="s">
        <v>66</v>
      </c>
      <c r="K329" s="329" t="s">
        <v>27</v>
      </c>
      <c r="L329" s="310" t="s">
        <v>347</v>
      </c>
      <c r="M329" s="341" t="s">
        <v>37</v>
      </c>
      <c r="N329" s="51" t="s">
        <v>24</v>
      </c>
      <c r="O329" s="50">
        <v>1</v>
      </c>
      <c r="P329" s="341"/>
      <c r="Q329" s="341"/>
      <c r="R329" s="341"/>
      <c r="S329" s="341"/>
      <c r="T329" s="341"/>
      <c r="U329" s="341" t="s">
        <v>24</v>
      </c>
      <c r="V329" s="341"/>
      <c r="W329" s="341"/>
      <c r="X329" s="341"/>
      <c r="Y329" s="341"/>
      <c r="Z329" s="341"/>
      <c r="AA329" s="47">
        <f>COUNTIF(P329:Z329,"x")</f>
        <v>1</v>
      </c>
      <c r="AB329" s="341"/>
      <c r="AC329" s="341"/>
      <c r="AD329" s="329"/>
      <c r="AE329" s="329"/>
      <c r="AF329" s="329"/>
      <c r="AG329" s="329"/>
      <c r="AH329" s="329"/>
      <c r="AI329" s="329"/>
      <c r="AJ329" s="329"/>
      <c r="AK329" s="329"/>
      <c r="AL329" s="329"/>
      <c r="AM329" s="329"/>
      <c r="AN329" s="329"/>
      <c r="AO329" s="329"/>
      <c r="AP329" s="329"/>
      <c r="AQ329" s="329"/>
      <c r="AR329" s="329"/>
      <c r="AS329" s="329"/>
      <c r="AT329" s="329"/>
      <c r="AU329" s="329"/>
      <c r="AV329" s="329" t="s">
        <v>46</v>
      </c>
      <c r="AW329" s="329"/>
      <c r="AX329" s="329" t="s">
        <v>32</v>
      </c>
      <c r="AY329" s="39"/>
      <c r="AZ329" s="39"/>
      <c r="BA329" s="39"/>
      <c r="BB329" s="39"/>
      <c r="BC329" s="329"/>
      <c r="BD329" s="329"/>
      <c r="BE329" s="329"/>
      <c r="BF329" s="329"/>
      <c r="BG329" s="329"/>
      <c r="BH329" s="329"/>
      <c r="BI329" s="329"/>
      <c r="BJ329" s="45">
        <v>2</v>
      </c>
      <c r="BK329" s="45">
        <v>2</v>
      </c>
      <c r="BL329" s="45">
        <v>2</v>
      </c>
      <c r="BM329" s="45">
        <v>2</v>
      </c>
      <c r="BN329" s="45">
        <v>2</v>
      </c>
      <c r="BO329" s="45">
        <v>2</v>
      </c>
      <c r="BP329" s="45">
        <v>2</v>
      </c>
      <c r="BQ329" s="45">
        <v>2</v>
      </c>
      <c r="BR329" s="45">
        <v>2</v>
      </c>
      <c r="BS329" s="45">
        <v>2</v>
      </c>
      <c r="BT329" s="45">
        <v>2</v>
      </c>
      <c r="BU329" s="45">
        <v>2</v>
      </c>
      <c r="BV329" s="45">
        <v>2</v>
      </c>
      <c r="BW329" s="45">
        <v>2</v>
      </c>
      <c r="BX329" s="45">
        <v>2</v>
      </c>
      <c r="BY329" s="45">
        <v>2</v>
      </c>
      <c r="BZ329" s="45">
        <v>2</v>
      </c>
      <c r="CA329" s="45">
        <v>2</v>
      </c>
      <c r="CB329" s="45">
        <v>2</v>
      </c>
      <c r="CC329" s="45">
        <v>2</v>
      </c>
      <c r="CD329" s="45">
        <v>2</v>
      </c>
      <c r="CE329" s="45">
        <v>2</v>
      </c>
      <c r="CF329" s="45">
        <v>2</v>
      </c>
      <c r="CG329" s="45">
        <v>2</v>
      </c>
      <c r="CH329" s="45">
        <v>2</v>
      </c>
      <c r="CI329" s="45">
        <v>2</v>
      </c>
      <c r="CJ329" s="45">
        <v>2</v>
      </c>
      <c r="CK329" s="45">
        <v>2</v>
      </c>
      <c r="CL329" s="45">
        <v>2</v>
      </c>
      <c r="CM329" s="45">
        <v>2</v>
      </c>
      <c r="CN329" s="45">
        <v>2</v>
      </c>
      <c r="CO329" s="45">
        <v>2</v>
      </c>
      <c r="CP329" s="45">
        <v>2</v>
      </c>
      <c r="CQ329" s="45">
        <v>2</v>
      </c>
      <c r="CR329" s="45">
        <v>2</v>
      </c>
      <c r="CS329" s="45">
        <v>2</v>
      </c>
      <c r="CT329" s="45">
        <v>2</v>
      </c>
      <c r="CU329" s="45"/>
      <c r="CV329" s="45"/>
      <c r="CW329" s="45"/>
      <c r="CX329" s="45">
        <v>2</v>
      </c>
      <c r="CY329" s="43">
        <f t="shared" ref="CY329:CY334" si="127">COUNTIF($BI329:$CX329,2)</f>
        <v>38</v>
      </c>
      <c r="CZ329" s="42">
        <f t="shared" ref="CZ329:CZ334" si="128">CY329/COUNTA($BI329:$CX329)</f>
        <v>1</v>
      </c>
      <c r="DA329" s="43">
        <f t="shared" ref="DA329:DA334" si="129">COUNTIF($BI329:$CX329,1)</f>
        <v>0</v>
      </c>
      <c r="DB329" s="42">
        <f t="shared" ref="DB329:DB340" si="130">DA329/COUNTA($BI329:$CX329)</f>
        <v>0</v>
      </c>
      <c r="DC329" s="43">
        <f t="shared" ref="DC329:DC343" si="131">COUNTIF($BI329:$CX329,0)</f>
        <v>0</v>
      </c>
      <c r="DD329" s="42">
        <f t="shared" ref="DD329:DD343" si="132">DC329/COUNTA($BI329:$CX329)</f>
        <v>0</v>
      </c>
      <c r="DE329" s="43">
        <f>COUNTIF($BI329:$CX329,"KĐG")</f>
        <v>0</v>
      </c>
      <c r="DF329" s="42">
        <f>DE329/COUNTA($BI329:$CX329)</f>
        <v>0</v>
      </c>
      <c r="DG329" s="52">
        <f t="shared" ref="DG329:DG343" si="133">(((CY329*2)+(DA329*1)+(DC329*0)))/COUNTA($BI329:$CX329)</f>
        <v>2</v>
      </c>
      <c r="DH329" s="43" t="str">
        <f t="shared" ref="DH329:DH343" si="134">IF(DG329&gt;=1.6,"Đạt mục tiêu",IF(DG329&gt;=1,"Cần cố gắng","Chưa đạt"))</f>
        <v>Đạt mục tiêu</v>
      </c>
      <c r="DI329" s="39"/>
    </row>
    <row r="330" spans="1:113" s="38" customFormat="1" ht="21.75" hidden="1" customHeight="1" x14ac:dyDescent="0.25">
      <c r="A330" s="669"/>
      <c r="B330" s="630"/>
      <c r="C330" s="711"/>
      <c r="D330" s="719"/>
      <c r="E330" s="711"/>
      <c r="F330" s="719"/>
      <c r="G330" s="711"/>
      <c r="H330" s="108" t="s">
        <v>436</v>
      </c>
      <c r="I330" s="327"/>
      <c r="J330" s="329" t="s">
        <v>47</v>
      </c>
      <c r="K330" s="329" t="s">
        <v>27</v>
      </c>
      <c r="L330" s="310" t="s">
        <v>347</v>
      </c>
      <c r="M330" s="341" t="s">
        <v>37</v>
      </c>
      <c r="N330" s="51" t="s">
        <v>24</v>
      </c>
      <c r="O330" s="50"/>
      <c r="P330" s="341"/>
      <c r="Q330" s="341"/>
      <c r="R330" s="341"/>
      <c r="S330" s="341"/>
      <c r="T330" s="341"/>
      <c r="U330" s="341"/>
      <c r="V330" s="341"/>
      <c r="W330" s="341"/>
      <c r="X330" s="341"/>
      <c r="Y330" s="341"/>
      <c r="Z330" s="341"/>
      <c r="AA330" s="47">
        <v>1</v>
      </c>
      <c r="AB330" s="341"/>
      <c r="AC330" s="341"/>
      <c r="AD330" s="329"/>
      <c r="AE330" s="329"/>
      <c r="AF330" s="329"/>
      <c r="AG330" s="329"/>
      <c r="AH330" s="329"/>
      <c r="AI330" s="329"/>
      <c r="AJ330" s="329"/>
      <c r="AK330" s="329"/>
      <c r="AL330" s="329"/>
      <c r="AM330" s="329"/>
      <c r="AN330" s="329"/>
      <c r="AO330" s="329"/>
      <c r="AP330" s="329"/>
      <c r="AQ330" s="329"/>
      <c r="AR330" s="329"/>
      <c r="AS330" s="329" t="s">
        <v>32</v>
      </c>
      <c r="AT330" s="329"/>
      <c r="AU330" s="329"/>
      <c r="AV330" s="329"/>
      <c r="AW330" s="329"/>
      <c r="AX330" s="329"/>
      <c r="AY330" s="39"/>
      <c r="AZ330" s="39"/>
      <c r="BA330" s="39"/>
      <c r="BB330" s="39"/>
      <c r="BC330" s="329"/>
      <c r="BD330" s="329"/>
      <c r="BE330" s="329"/>
      <c r="BF330" s="329"/>
      <c r="BG330" s="329"/>
      <c r="BH330" s="329"/>
      <c r="BI330" s="329"/>
      <c r="BJ330" s="45">
        <v>2</v>
      </c>
      <c r="BK330" s="45">
        <v>2</v>
      </c>
      <c r="BL330" s="45">
        <v>2</v>
      </c>
      <c r="BM330" s="45">
        <v>2</v>
      </c>
      <c r="BN330" s="45">
        <v>2</v>
      </c>
      <c r="BO330" s="45">
        <v>2</v>
      </c>
      <c r="BP330" s="45">
        <v>2</v>
      </c>
      <c r="BQ330" s="45">
        <v>2</v>
      </c>
      <c r="BR330" s="45">
        <v>2</v>
      </c>
      <c r="BS330" s="45">
        <v>2</v>
      </c>
      <c r="BT330" s="45">
        <v>2</v>
      </c>
      <c r="BU330" s="45">
        <v>2</v>
      </c>
      <c r="BV330" s="45">
        <v>2</v>
      </c>
      <c r="BW330" s="45">
        <v>2</v>
      </c>
      <c r="BX330" s="45">
        <v>2</v>
      </c>
      <c r="BY330" s="45">
        <v>2</v>
      </c>
      <c r="BZ330" s="45">
        <v>2</v>
      </c>
      <c r="CA330" s="45">
        <v>2</v>
      </c>
      <c r="CB330" s="45">
        <v>2</v>
      </c>
      <c r="CC330" s="45">
        <v>2</v>
      </c>
      <c r="CD330" s="45">
        <v>2</v>
      </c>
      <c r="CE330" s="45">
        <v>2</v>
      </c>
      <c r="CF330" s="45">
        <v>2</v>
      </c>
      <c r="CG330" s="45">
        <v>2</v>
      </c>
      <c r="CH330" s="45">
        <v>2</v>
      </c>
      <c r="CI330" s="45">
        <v>2</v>
      </c>
      <c r="CJ330" s="45">
        <v>2</v>
      </c>
      <c r="CK330" s="45">
        <v>2</v>
      </c>
      <c r="CL330" s="45">
        <v>2</v>
      </c>
      <c r="CM330" s="45">
        <v>2</v>
      </c>
      <c r="CN330" s="45">
        <v>2</v>
      </c>
      <c r="CO330" s="45">
        <v>2</v>
      </c>
      <c r="CP330" s="45">
        <v>2</v>
      </c>
      <c r="CQ330" s="45">
        <v>2</v>
      </c>
      <c r="CR330" s="45">
        <v>2</v>
      </c>
      <c r="CS330" s="45">
        <v>2</v>
      </c>
      <c r="CT330" s="45">
        <v>2</v>
      </c>
      <c r="CU330" s="45"/>
      <c r="CV330" s="45"/>
      <c r="CW330" s="45"/>
      <c r="CX330" s="45">
        <v>2</v>
      </c>
      <c r="CY330" s="43">
        <f t="shared" si="127"/>
        <v>38</v>
      </c>
      <c r="CZ330" s="42">
        <f t="shared" si="128"/>
        <v>1</v>
      </c>
      <c r="DA330" s="43">
        <f t="shared" si="129"/>
        <v>0</v>
      </c>
      <c r="DB330" s="42">
        <f t="shared" si="130"/>
        <v>0</v>
      </c>
      <c r="DC330" s="43">
        <f t="shared" si="131"/>
        <v>0</v>
      </c>
      <c r="DD330" s="42">
        <f t="shared" si="132"/>
        <v>0</v>
      </c>
      <c r="DE330" s="43">
        <f>COUNTIF($BI330:$CX330,"KĐG")</f>
        <v>0</v>
      </c>
      <c r="DF330" s="42">
        <f>DE330/COUNTA($BI330:$CX330)</f>
        <v>0</v>
      </c>
      <c r="DG330" s="52">
        <f t="shared" si="133"/>
        <v>2</v>
      </c>
      <c r="DH330" s="43" t="str">
        <f t="shared" si="134"/>
        <v>Đạt mục tiêu</v>
      </c>
      <c r="DI330" s="39"/>
    </row>
    <row r="331" spans="1:113" s="38" customFormat="1" ht="21.75" hidden="1" customHeight="1" x14ac:dyDescent="0.25">
      <c r="A331" s="669"/>
      <c r="B331" s="630"/>
      <c r="C331" s="711"/>
      <c r="D331" s="719"/>
      <c r="E331" s="711"/>
      <c r="F331" s="719"/>
      <c r="G331" s="711"/>
      <c r="H331" s="127" t="s">
        <v>435</v>
      </c>
      <c r="I331" s="327">
        <v>1</v>
      </c>
      <c r="J331" s="329" t="s">
        <v>47</v>
      </c>
      <c r="K331" s="329" t="s">
        <v>27</v>
      </c>
      <c r="L331" s="310" t="s">
        <v>347</v>
      </c>
      <c r="M331" s="341" t="s">
        <v>37</v>
      </c>
      <c r="N331" s="51" t="s">
        <v>24</v>
      </c>
      <c r="O331" s="50">
        <v>1</v>
      </c>
      <c r="P331" s="341"/>
      <c r="Q331" s="341"/>
      <c r="R331" s="341"/>
      <c r="S331" s="341"/>
      <c r="T331" s="341" t="s">
        <v>24</v>
      </c>
      <c r="U331" s="341"/>
      <c r="V331" s="341"/>
      <c r="W331" s="341"/>
      <c r="X331" s="341"/>
      <c r="Y331" s="341"/>
      <c r="Z331" s="341"/>
      <c r="AA331" s="47">
        <f t="shared" ref="AA331:AA336" si="135">COUNTIF(P331:Z331,"x")</f>
        <v>1</v>
      </c>
      <c r="AB331" s="341"/>
      <c r="AC331" s="341"/>
      <c r="AD331" s="329"/>
      <c r="AE331" s="329"/>
      <c r="AF331" s="329"/>
      <c r="AG331" s="329"/>
      <c r="AH331" s="329"/>
      <c r="AI331" s="329"/>
      <c r="AJ331" s="329"/>
      <c r="AK331" s="329"/>
      <c r="AL331" s="329"/>
      <c r="AM331" s="329"/>
      <c r="AN331" s="329"/>
      <c r="AO331" s="329"/>
      <c r="AP331" s="329" t="s">
        <v>46</v>
      </c>
      <c r="AQ331" s="329" t="s">
        <v>32</v>
      </c>
      <c r="AR331" s="329"/>
      <c r="AS331" s="329"/>
      <c r="AT331" s="329"/>
      <c r="AU331" s="329"/>
      <c r="AV331" s="329"/>
      <c r="AW331" s="329"/>
      <c r="AX331" s="329"/>
      <c r="AY331" s="39"/>
      <c r="AZ331" s="39"/>
      <c r="BA331" s="39"/>
      <c r="BB331" s="39"/>
      <c r="BC331" s="329"/>
      <c r="BD331" s="329"/>
      <c r="BE331" s="329"/>
      <c r="BF331" s="329"/>
      <c r="BG331" s="329"/>
      <c r="BH331" s="329"/>
      <c r="BI331" s="329"/>
      <c r="BJ331" s="45">
        <v>2</v>
      </c>
      <c r="BK331" s="45">
        <v>2</v>
      </c>
      <c r="BL331" s="45">
        <v>2</v>
      </c>
      <c r="BM331" s="45">
        <v>2</v>
      </c>
      <c r="BN331" s="45">
        <v>2</v>
      </c>
      <c r="BO331" s="45">
        <v>2</v>
      </c>
      <c r="BP331" s="45">
        <v>2</v>
      </c>
      <c r="BQ331" s="45">
        <v>2</v>
      </c>
      <c r="BR331" s="45">
        <v>2</v>
      </c>
      <c r="BS331" s="45">
        <v>2</v>
      </c>
      <c r="BT331" s="45">
        <v>2</v>
      </c>
      <c r="BU331" s="45">
        <v>2</v>
      </c>
      <c r="BV331" s="45">
        <v>2</v>
      </c>
      <c r="BW331" s="45">
        <v>2</v>
      </c>
      <c r="BX331" s="45">
        <v>2</v>
      </c>
      <c r="BY331" s="45">
        <v>2</v>
      </c>
      <c r="BZ331" s="45">
        <v>2</v>
      </c>
      <c r="CA331" s="45">
        <v>2</v>
      </c>
      <c r="CB331" s="45">
        <v>2</v>
      </c>
      <c r="CC331" s="45">
        <v>2</v>
      </c>
      <c r="CD331" s="45">
        <v>2</v>
      </c>
      <c r="CE331" s="45">
        <v>2</v>
      </c>
      <c r="CF331" s="45">
        <v>2</v>
      </c>
      <c r="CG331" s="45">
        <v>2</v>
      </c>
      <c r="CH331" s="45">
        <v>2</v>
      </c>
      <c r="CI331" s="45">
        <v>2</v>
      </c>
      <c r="CJ331" s="45">
        <v>2</v>
      </c>
      <c r="CK331" s="45">
        <v>2</v>
      </c>
      <c r="CL331" s="45">
        <v>2</v>
      </c>
      <c r="CM331" s="45">
        <v>2</v>
      </c>
      <c r="CN331" s="45">
        <v>2</v>
      </c>
      <c r="CO331" s="45">
        <v>2</v>
      </c>
      <c r="CP331" s="45">
        <v>2</v>
      </c>
      <c r="CQ331" s="45">
        <v>2</v>
      </c>
      <c r="CR331" s="45">
        <v>2</v>
      </c>
      <c r="CS331" s="45">
        <v>2</v>
      </c>
      <c r="CT331" s="45">
        <v>2</v>
      </c>
      <c r="CU331" s="45"/>
      <c r="CV331" s="45"/>
      <c r="CW331" s="45"/>
      <c r="CX331" s="45">
        <v>2</v>
      </c>
      <c r="CY331" s="43">
        <f t="shared" si="127"/>
        <v>38</v>
      </c>
      <c r="CZ331" s="42">
        <f t="shared" si="128"/>
        <v>1</v>
      </c>
      <c r="DA331" s="43">
        <f t="shared" si="129"/>
        <v>0</v>
      </c>
      <c r="DB331" s="42">
        <f t="shared" si="130"/>
        <v>0</v>
      </c>
      <c r="DC331" s="43">
        <f t="shared" si="131"/>
        <v>0</v>
      </c>
      <c r="DD331" s="42">
        <f t="shared" si="132"/>
        <v>0</v>
      </c>
      <c r="DE331" s="43">
        <f>COUNTIF($BI331:$CX331,"KĐG")</f>
        <v>0</v>
      </c>
      <c r="DF331" s="42">
        <f>DE331/COUNTA($BI331:$CX331)</f>
        <v>0</v>
      </c>
      <c r="DG331" s="52">
        <f t="shared" si="133"/>
        <v>2</v>
      </c>
      <c r="DH331" s="43" t="str">
        <f t="shared" si="134"/>
        <v>Đạt mục tiêu</v>
      </c>
      <c r="DI331" s="39"/>
    </row>
    <row r="332" spans="1:113" s="38" customFormat="1" ht="21.75" hidden="1" customHeight="1" x14ac:dyDescent="0.25">
      <c r="A332" s="669"/>
      <c r="B332" s="630"/>
      <c r="C332" s="711"/>
      <c r="D332" s="719"/>
      <c r="E332" s="711"/>
      <c r="F332" s="719"/>
      <c r="G332" s="711"/>
      <c r="H332" s="128" t="s">
        <v>434</v>
      </c>
      <c r="I332" s="327">
        <v>1</v>
      </c>
      <c r="J332" s="329" t="s">
        <v>52</v>
      </c>
      <c r="K332" s="329" t="s">
        <v>27</v>
      </c>
      <c r="L332" s="310" t="s">
        <v>347</v>
      </c>
      <c r="M332" s="341" t="s">
        <v>37</v>
      </c>
      <c r="N332" s="51" t="s">
        <v>24</v>
      </c>
      <c r="O332" s="50">
        <v>1</v>
      </c>
      <c r="P332" s="341"/>
      <c r="Q332" s="341"/>
      <c r="R332" s="341"/>
      <c r="S332" s="341"/>
      <c r="T332" s="341"/>
      <c r="U332" s="341"/>
      <c r="V332" s="341"/>
      <c r="W332" s="341"/>
      <c r="X332" s="341" t="s">
        <v>24</v>
      </c>
      <c r="Y332" s="341"/>
      <c r="Z332" s="341"/>
      <c r="AA332" s="47">
        <f t="shared" si="135"/>
        <v>1</v>
      </c>
      <c r="AB332" s="341"/>
      <c r="AC332" s="341"/>
      <c r="AD332" s="329"/>
      <c r="AE332" s="329"/>
      <c r="AF332" s="329"/>
      <c r="AG332" s="329"/>
      <c r="AH332" s="329"/>
      <c r="AI332" s="329"/>
      <c r="AJ332" s="329"/>
      <c r="AK332" s="329"/>
      <c r="AL332" s="329"/>
      <c r="AM332" s="329"/>
      <c r="AN332" s="329"/>
      <c r="AO332" s="329"/>
      <c r="AP332" s="329"/>
      <c r="AQ332" s="329"/>
      <c r="AR332" s="329"/>
      <c r="AS332" s="329"/>
      <c r="AT332" s="329"/>
      <c r="AU332" s="329"/>
      <c r="AV332" s="329"/>
      <c r="AW332" s="329"/>
      <c r="AX332" s="329"/>
      <c r="AY332" s="39"/>
      <c r="AZ332" s="39"/>
      <c r="BA332" s="39"/>
      <c r="BB332" s="39"/>
      <c r="BC332" s="329"/>
      <c r="BD332" s="329" t="s">
        <v>46</v>
      </c>
      <c r="BE332" s="329"/>
      <c r="BF332" s="329"/>
      <c r="BG332" s="329"/>
      <c r="BH332" s="329"/>
      <c r="BI332" s="329"/>
      <c r="BJ332" s="45">
        <v>2</v>
      </c>
      <c r="BK332" s="45">
        <v>2</v>
      </c>
      <c r="BL332" s="45">
        <v>2</v>
      </c>
      <c r="BM332" s="45">
        <v>2</v>
      </c>
      <c r="BN332" s="45">
        <v>2</v>
      </c>
      <c r="BO332" s="45">
        <v>2</v>
      </c>
      <c r="BP332" s="45">
        <v>2</v>
      </c>
      <c r="BQ332" s="45">
        <v>2</v>
      </c>
      <c r="BR332" s="45">
        <v>2</v>
      </c>
      <c r="BS332" s="45">
        <v>2</v>
      </c>
      <c r="BT332" s="45">
        <v>2</v>
      </c>
      <c r="BU332" s="45">
        <v>2</v>
      </c>
      <c r="BV332" s="45">
        <v>2</v>
      </c>
      <c r="BW332" s="45">
        <v>2</v>
      </c>
      <c r="BX332" s="45">
        <v>2</v>
      </c>
      <c r="BY332" s="45">
        <v>2</v>
      </c>
      <c r="BZ332" s="45">
        <v>2</v>
      </c>
      <c r="CA332" s="45">
        <v>2</v>
      </c>
      <c r="CB332" s="45">
        <v>2</v>
      </c>
      <c r="CC332" s="45">
        <v>2</v>
      </c>
      <c r="CD332" s="45">
        <v>2</v>
      </c>
      <c r="CE332" s="45">
        <v>2</v>
      </c>
      <c r="CF332" s="45">
        <v>2</v>
      </c>
      <c r="CG332" s="45">
        <v>2</v>
      </c>
      <c r="CH332" s="45">
        <v>2</v>
      </c>
      <c r="CI332" s="45">
        <v>2</v>
      </c>
      <c r="CJ332" s="45">
        <v>2</v>
      </c>
      <c r="CK332" s="45">
        <v>2</v>
      </c>
      <c r="CL332" s="45">
        <v>2</v>
      </c>
      <c r="CM332" s="45">
        <v>2</v>
      </c>
      <c r="CN332" s="45">
        <v>2</v>
      </c>
      <c r="CO332" s="45">
        <v>2</v>
      </c>
      <c r="CP332" s="45">
        <v>2</v>
      </c>
      <c r="CQ332" s="45">
        <v>2</v>
      </c>
      <c r="CR332" s="45">
        <v>2</v>
      </c>
      <c r="CS332" s="45">
        <v>2</v>
      </c>
      <c r="CT332" s="45">
        <v>2</v>
      </c>
      <c r="CU332" s="45"/>
      <c r="CV332" s="45"/>
      <c r="CW332" s="45"/>
      <c r="CX332" s="45">
        <v>2</v>
      </c>
      <c r="CY332" s="43">
        <f t="shared" si="127"/>
        <v>38</v>
      </c>
      <c r="CZ332" s="42">
        <f t="shared" si="128"/>
        <v>1</v>
      </c>
      <c r="DA332" s="43">
        <f t="shared" si="129"/>
        <v>0</v>
      </c>
      <c r="DB332" s="42">
        <f t="shared" si="130"/>
        <v>0</v>
      </c>
      <c r="DC332" s="43">
        <f t="shared" si="131"/>
        <v>0</v>
      </c>
      <c r="DD332" s="42">
        <f t="shared" si="132"/>
        <v>0</v>
      </c>
      <c r="DE332" s="42"/>
      <c r="DF332" s="42"/>
      <c r="DG332" s="52">
        <f t="shared" si="133"/>
        <v>2</v>
      </c>
      <c r="DH332" s="43" t="str">
        <f t="shared" si="134"/>
        <v>Đạt mục tiêu</v>
      </c>
      <c r="DI332" s="39"/>
    </row>
    <row r="333" spans="1:113" s="38" customFormat="1" ht="21.75" hidden="1" customHeight="1" x14ac:dyDescent="0.25">
      <c r="A333" s="669"/>
      <c r="B333" s="630"/>
      <c r="C333" s="711"/>
      <c r="D333" s="719"/>
      <c r="E333" s="711"/>
      <c r="F333" s="719"/>
      <c r="G333" s="711"/>
      <c r="H333" s="127" t="s">
        <v>433</v>
      </c>
      <c r="I333" s="327">
        <v>1</v>
      </c>
      <c r="J333" s="329" t="s">
        <v>41</v>
      </c>
      <c r="K333" s="329" t="s">
        <v>27</v>
      </c>
      <c r="L333" s="310" t="s">
        <v>347</v>
      </c>
      <c r="M333" s="341" t="s">
        <v>37</v>
      </c>
      <c r="N333" s="51" t="s">
        <v>24</v>
      </c>
      <c r="O333" s="50"/>
      <c r="P333" s="341"/>
      <c r="Q333" s="341"/>
      <c r="R333" s="341"/>
      <c r="S333" s="341"/>
      <c r="T333" s="341"/>
      <c r="U333" s="341"/>
      <c r="V333" s="341"/>
      <c r="W333" s="341"/>
      <c r="X333" s="341"/>
      <c r="Y333" s="341" t="s">
        <v>24</v>
      </c>
      <c r="Z333" s="341"/>
      <c r="AA333" s="47">
        <f t="shared" si="135"/>
        <v>1</v>
      </c>
      <c r="AB333" s="341"/>
      <c r="AC333" s="341"/>
      <c r="AD333" s="329"/>
      <c r="AE333" s="329"/>
      <c r="AF333" s="329"/>
      <c r="AG333" s="329"/>
      <c r="AH333" s="329"/>
      <c r="AI333" s="329"/>
      <c r="AJ333" s="329"/>
      <c r="AK333" s="329"/>
      <c r="AL333" s="329"/>
      <c r="AM333" s="329"/>
      <c r="AN333" s="329"/>
      <c r="AO333" s="329"/>
      <c r="AP333" s="329"/>
      <c r="AQ333" s="329"/>
      <c r="AR333" s="329"/>
      <c r="AS333" s="329"/>
      <c r="AT333" s="329"/>
      <c r="AU333" s="329"/>
      <c r="AV333" s="329"/>
      <c r="AW333" s="329"/>
      <c r="AX333" s="329"/>
      <c r="AY333" s="39"/>
      <c r="AZ333" s="39"/>
      <c r="BA333" s="39"/>
      <c r="BB333" s="39"/>
      <c r="BC333" s="329"/>
      <c r="BD333" s="329"/>
      <c r="BE333" s="329" t="s">
        <v>46</v>
      </c>
      <c r="BF333" s="329"/>
      <c r="BG333" s="329"/>
      <c r="BH333" s="329"/>
      <c r="BI333" s="329"/>
      <c r="BJ333" s="45">
        <v>2</v>
      </c>
      <c r="BK333" s="45">
        <v>2</v>
      </c>
      <c r="BL333" s="45">
        <v>2</v>
      </c>
      <c r="BM333" s="45">
        <v>2</v>
      </c>
      <c r="BN333" s="45">
        <v>2</v>
      </c>
      <c r="BO333" s="45">
        <v>2</v>
      </c>
      <c r="BP333" s="45">
        <v>2</v>
      </c>
      <c r="BQ333" s="45">
        <v>2</v>
      </c>
      <c r="BR333" s="45">
        <v>2</v>
      </c>
      <c r="BS333" s="45">
        <v>2</v>
      </c>
      <c r="BT333" s="45">
        <v>2</v>
      </c>
      <c r="BU333" s="45">
        <v>2</v>
      </c>
      <c r="BV333" s="45">
        <v>2</v>
      </c>
      <c r="BW333" s="45">
        <v>2</v>
      </c>
      <c r="BX333" s="45">
        <v>2</v>
      </c>
      <c r="BY333" s="45">
        <v>2</v>
      </c>
      <c r="BZ333" s="45">
        <v>2</v>
      </c>
      <c r="CA333" s="45">
        <v>2</v>
      </c>
      <c r="CB333" s="45">
        <v>2</v>
      </c>
      <c r="CC333" s="45">
        <v>2</v>
      </c>
      <c r="CD333" s="45">
        <v>2</v>
      </c>
      <c r="CE333" s="45">
        <v>2</v>
      </c>
      <c r="CF333" s="45">
        <v>2</v>
      </c>
      <c r="CG333" s="45">
        <v>2</v>
      </c>
      <c r="CH333" s="45">
        <v>2</v>
      </c>
      <c r="CI333" s="45">
        <v>2</v>
      </c>
      <c r="CJ333" s="45">
        <v>2</v>
      </c>
      <c r="CK333" s="45">
        <v>2</v>
      </c>
      <c r="CL333" s="45">
        <v>2</v>
      </c>
      <c r="CM333" s="45">
        <v>2</v>
      </c>
      <c r="CN333" s="45">
        <v>2</v>
      </c>
      <c r="CO333" s="45">
        <v>2</v>
      </c>
      <c r="CP333" s="45">
        <v>2</v>
      </c>
      <c r="CQ333" s="45">
        <v>2</v>
      </c>
      <c r="CR333" s="45">
        <v>2</v>
      </c>
      <c r="CS333" s="45">
        <v>2</v>
      </c>
      <c r="CT333" s="45">
        <v>2</v>
      </c>
      <c r="CU333" s="45"/>
      <c r="CV333" s="45"/>
      <c r="CW333" s="45"/>
      <c r="CX333" s="45">
        <v>2</v>
      </c>
      <c r="CY333" s="43">
        <f t="shared" si="127"/>
        <v>38</v>
      </c>
      <c r="CZ333" s="42">
        <f t="shared" si="128"/>
        <v>1</v>
      </c>
      <c r="DA333" s="43">
        <f t="shared" si="129"/>
        <v>0</v>
      </c>
      <c r="DB333" s="42">
        <f t="shared" si="130"/>
        <v>0</v>
      </c>
      <c r="DC333" s="43">
        <f t="shared" si="131"/>
        <v>0</v>
      </c>
      <c r="DD333" s="42">
        <f t="shared" si="132"/>
        <v>0</v>
      </c>
      <c r="DE333" s="43">
        <f t="shared" ref="DE333:DE343" si="136">COUNTIF($BI333:$CX333,"KĐG")</f>
        <v>0</v>
      </c>
      <c r="DF333" s="42">
        <f t="shared" ref="DF333:DF343" si="137">DE333/COUNTA($BI333:$CX333)</f>
        <v>0</v>
      </c>
      <c r="DG333" s="52">
        <f t="shared" si="133"/>
        <v>2</v>
      </c>
      <c r="DH333" s="43" t="str">
        <f t="shared" si="134"/>
        <v>Đạt mục tiêu</v>
      </c>
      <c r="DI333" s="39"/>
    </row>
    <row r="334" spans="1:113" s="38" customFormat="1" ht="21.75" hidden="1" customHeight="1" x14ac:dyDescent="0.25">
      <c r="A334" s="669"/>
      <c r="B334" s="631"/>
      <c r="C334" s="711"/>
      <c r="D334" s="719"/>
      <c r="E334" s="711"/>
      <c r="F334" s="719"/>
      <c r="G334" s="711"/>
      <c r="H334" s="127" t="s">
        <v>432</v>
      </c>
      <c r="I334" s="327">
        <v>1</v>
      </c>
      <c r="J334" s="329" t="s">
        <v>49</v>
      </c>
      <c r="K334" s="329" t="s">
        <v>27</v>
      </c>
      <c r="L334" s="310" t="s">
        <v>347</v>
      </c>
      <c r="M334" s="341" t="s">
        <v>37</v>
      </c>
      <c r="N334" s="51" t="s">
        <v>24</v>
      </c>
      <c r="O334" s="50"/>
      <c r="P334" s="341"/>
      <c r="Q334" s="341"/>
      <c r="R334" s="341"/>
      <c r="S334" s="341"/>
      <c r="T334" s="341"/>
      <c r="U334" s="341"/>
      <c r="V334" s="341"/>
      <c r="W334" s="341"/>
      <c r="X334" s="341"/>
      <c r="Y334" s="341"/>
      <c r="Z334" s="341" t="s">
        <v>24</v>
      </c>
      <c r="AA334" s="47">
        <f t="shared" si="135"/>
        <v>1</v>
      </c>
      <c r="AB334" s="341"/>
      <c r="AC334" s="341"/>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29"/>
      <c r="AY334" s="39"/>
      <c r="AZ334" s="39"/>
      <c r="BA334" s="39"/>
      <c r="BB334" s="39"/>
      <c r="BC334" s="329"/>
      <c r="BD334" s="329"/>
      <c r="BE334" s="329"/>
      <c r="BF334" s="329"/>
      <c r="BG334" s="329"/>
      <c r="BH334" s="329"/>
      <c r="BI334" s="329" t="s">
        <v>46</v>
      </c>
      <c r="BJ334" s="45">
        <v>2</v>
      </c>
      <c r="BK334" s="45">
        <v>2</v>
      </c>
      <c r="BL334" s="45">
        <v>2</v>
      </c>
      <c r="BM334" s="45">
        <v>2</v>
      </c>
      <c r="BN334" s="45">
        <v>2</v>
      </c>
      <c r="BO334" s="45">
        <v>2</v>
      </c>
      <c r="BP334" s="45">
        <v>2</v>
      </c>
      <c r="BQ334" s="45">
        <v>2</v>
      </c>
      <c r="BR334" s="45">
        <v>2</v>
      </c>
      <c r="BS334" s="45">
        <v>2</v>
      </c>
      <c r="BT334" s="45">
        <v>2</v>
      </c>
      <c r="BU334" s="45">
        <v>2</v>
      </c>
      <c r="BV334" s="45">
        <v>2</v>
      </c>
      <c r="BW334" s="45">
        <v>2</v>
      </c>
      <c r="BX334" s="45">
        <v>2</v>
      </c>
      <c r="BY334" s="45">
        <v>2</v>
      </c>
      <c r="BZ334" s="45">
        <v>2</v>
      </c>
      <c r="CA334" s="45">
        <v>2</v>
      </c>
      <c r="CB334" s="45">
        <v>2</v>
      </c>
      <c r="CC334" s="45">
        <v>2</v>
      </c>
      <c r="CD334" s="45">
        <v>2</v>
      </c>
      <c r="CE334" s="45">
        <v>2</v>
      </c>
      <c r="CF334" s="45">
        <v>2</v>
      </c>
      <c r="CG334" s="45">
        <v>2</v>
      </c>
      <c r="CH334" s="45">
        <v>2</v>
      </c>
      <c r="CI334" s="45">
        <v>2</v>
      </c>
      <c r="CJ334" s="45">
        <v>2</v>
      </c>
      <c r="CK334" s="45">
        <v>2</v>
      </c>
      <c r="CL334" s="45">
        <v>2</v>
      </c>
      <c r="CM334" s="45">
        <v>2</v>
      </c>
      <c r="CN334" s="45">
        <v>2</v>
      </c>
      <c r="CO334" s="45">
        <v>2</v>
      </c>
      <c r="CP334" s="45">
        <v>2</v>
      </c>
      <c r="CQ334" s="45">
        <v>2</v>
      </c>
      <c r="CR334" s="45">
        <v>2</v>
      </c>
      <c r="CS334" s="45">
        <v>2</v>
      </c>
      <c r="CT334" s="45">
        <v>2</v>
      </c>
      <c r="CU334" s="45"/>
      <c r="CV334" s="45"/>
      <c r="CW334" s="45"/>
      <c r="CX334" s="45">
        <v>2</v>
      </c>
      <c r="CY334" s="43">
        <f t="shared" si="127"/>
        <v>38</v>
      </c>
      <c r="CZ334" s="42">
        <f t="shared" si="128"/>
        <v>0.97435897435897434</v>
      </c>
      <c r="DA334" s="43">
        <f t="shared" si="129"/>
        <v>0</v>
      </c>
      <c r="DB334" s="42">
        <f t="shared" si="130"/>
        <v>0</v>
      </c>
      <c r="DC334" s="43">
        <f t="shared" si="131"/>
        <v>0</v>
      </c>
      <c r="DD334" s="42">
        <f t="shared" si="132"/>
        <v>0</v>
      </c>
      <c r="DE334" s="43">
        <f t="shared" si="136"/>
        <v>0</v>
      </c>
      <c r="DF334" s="42">
        <f t="shared" si="137"/>
        <v>0</v>
      </c>
      <c r="DG334" s="52">
        <f t="shared" si="133"/>
        <v>1.9487179487179487</v>
      </c>
      <c r="DH334" s="43" t="str">
        <f t="shared" si="134"/>
        <v>Đạt mục tiêu</v>
      </c>
      <c r="DI334" s="39"/>
    </row>
    <row r="335" spans="1:113" s="38" customFormat="1" ht="21.75" hidden="1" customHeight="1" x14ac:dyDescent="0.25">
      <c r="A335" s="669"/>
      <c r="B335" s="713"/>
      <c r="C335" s="711"/>
      <c r="D335" s="719"/>
      <c r="E335" s="711"/>
      <c r="F335" s="719"/>
      <c r="G335" s="711"/>
      <c r="H335" s="329" t="s">
        <v>431</v>
      </c>
      <c r="I335" s="327"/>
      <c r="J335" s="329" t="s">
        <v>28</v>
      </c>
      <c r="K335" s="329" t="s">
        <v>27</v>
      </c>
      <c r="L335" s="310" t="s">
        <v>347</v>
      </c>
      <c r="M335" s="341" t="s">
        <v>37</v>
      </c>
      <c r="N335" s="51" t="s">
        <v>24</v>
      </c>
      <c r="O335" s="50"/>
      <c r="P335" s="341"/>
      <c r="Q335" s="341"/>
      <c r="R335" s="341" t="s">
        <v>24</v>
      </c>
      <c r="S335" s="341"/>
      <c r="T335" s="341"/>
      <c r="U335" s="341"/>
      <c r="V335" s="341"/>
      <c r="W335" s="341"/>
      <c r="X335" s="341"/>
      <c r="Y335" s="341"/>
      <c r="Z335" s="341"/>
      <c r="AA335" s="47">
        <f t="shared" si="135"/>
        <v>1</v>
      </c>
      <c r="AB335" s="341"/>
      <c r="AC335" s="341"/>
      <c r="AD335" s="329"/>
      <c r="AE335" s="329"/>
      <c r="AF335" s="329"/>
      <c r="AG335" s="329" t="s">
        <v>32</v>
      </c>
      <c r="AH335" s="329"/>
      <c r="AI335" s="329"/>
      <c r="AJ335" s="329"/>
      <c r="AK335" s="329"/>
      <c r="AL335" s="329"/>
      <c r="AM335" s="329"/>
      <c r="AN335" s="329"/>
      <c r="AO335" s="329"/>
      <c r="AP335" s="329"/>
      <c r="AQ335" s="329"/>
      <c r="AR335" s="329"/>
      <c r="AS335" s="329"/>
      <c r="AT335" s="329"/>
      <c r="AU335" s="329"/>
      <c r="AV335" s="329"/>
      <c r="AW335" s="329"/>
      <c r="AX335" s="329"/>
      <c r="AY335" s="39"/>
      <c r="AZ335" s="39"/>
      <c r="BA335" s="39"/>
      <c r="BB335" s="39"/>
      <c r="BC335" s="329"/>
      <c r="BD335" s="329"/>
      <c r="BE335" s="329"/>
      <c r="BF335" s="329"/>
      <c r="BG335" s="329"/>
      <c r="BH335" s="329"/>
      <c r="BI335" s="329"/>
      <c r="BJ335" s="45">
        <v>2</v>
      </c>
      <c r="BK335" s="45">
        <v>1</v>
      </c>
      <c r="BL335" s="45">
        <v>2</v>
      </c>
      <c r="BM335" s="45">
        <v>2</v>
      </c>
      <c r="BN335" s="45">
        <v>1</v>
      </c>
      <c r="BO335" s="45">
        <v>2</v>
      </c>
      <c r="BP335" s="45">
        <v>2</v>
      </c>
      <c r="BQ335" s="45">
        <v>2</v>
      </c>
      <c r="BR335" s="45">
        <v>2</v>
      </c>
      <c r="BS335" s="45">
        <v>2</v>
      </c>
      <c r="BT335" s="45">
        <v>1</v>
      </c>
      <c r="BU335" s="45">
        <v>2</v>
      </c>
      <c r="BV335" s="45">
        <v>2</v>
      </c>
      <c r="BW335" s="45">
        <v>2</v>
      </c>
      <c r="BX335" s="45">
        <v>2</v>
      </c>
      <c r="BY335" s="45">
        <v>2</v>
      </c>
      <c r="BZ335" s="45">
        <v>1</v>
      </c>
      <c r="CA335" s="45">
        <v>2</v>
      </c>
      <c r="CB335" s="45">
        <v>2</v>
      </c>
      <c r="CC335" s="45">
        <v>2</v>
      </c>
      <c r="CD335" s="45">
        <v>2</v>
      </c>
      <c r="CE335" s="45">
        <v>2</v>
      </c>
      <c r="CF335" s="45">
        <v>2</v>
      </c>
      <c r="CG335" s="45">
        <v>2</v>
      </c>
      <c r="CH335" s="45">
        <v>2</v>
      </c>
      <c r="CI335" s="45">
        <v>2</v>
      </c>
      <c r="CJ335" s="45">
        <v>2</v>
      </c>
      <c r="CK335" s="45">
        <v>2</v>
      </c>
      <c r="CL335" s="45">
        <v>2</v>
      </c>
      <c r="CM335" s="45">
        <v>2</v>
      </c>
      <c r="CN335" s="45">
        <v>1</v>
      </c>
      <c r="CO335" s="45">
        <v>2</v>
      </c>
      <c r="CP335" s="45">
        <v>2</v>
      </c>
      <c r="CQ335" s="45">
        <v>2</v>
      </c>
      <c r="CR335" s="45">
        <v>2</v>
      </c>
      <c r="CS335" s="45">
        <v>2</v>
      </c>
      <c r="CT335" s="45">
        <v>2</v>
      </c>
      <c r="CU335" s="45">
        <v>2</v>
      </c>
      <c r="CV335" s="45">
        <v>2</v>
      </c>
      <c r="CW335" s="45">
        <v>2</v>
      </c>
      <c r="CX335" s="45">
        <v>2</v>
      </c>
      <c r="CY335" s="43">
        <f>COUNTIF($BJ335:$CX335,2)</f>
        <v>36</v>
      </c>
      <c r="CZ335" s="42">
        <f>CY335/COUNTA($BJ335:$CX335)</f>
        <v>0.87804878048780488</v>
      </c>
      <c r="DA335" s="43">
        <f>COUNTIF($BJ335:$CX335,1)</f>
        <v>5</v>
      </c>
      <c r="DB335" s="42">
        <f t="shared" si="130"/>
        <v>0.12195121951219512</v>
      </c>
      <c r="DC335" s="43">
        <f t="shared" si="131"/>
        <v>0</v>
      </c>
      <c r="DD335" s="42">
        <f t="shared" si="132"/>
        <v>0</v>
      </c>
      <c r="DE335" s="43">
        <f t="shared" si="136"/>
        <v>0</v>
      </c>
      <c r="DF335" s="42">
        <f t="shared" si="137"/>
        <v>0</v>
      </c>
      <c r="DG335" s="52">
        <f t="shared" si="133"/>
        <v>1.8780487804878048</v>
      </c>
      <c r="DH335" s="43" t="str">
        <f t="shared" si="134"/>
        <v>Đạt mục tiêu</v>
      </c>
      <c r="DI335" s="39"/>
    </row>
    <row r="336" spans="1:113" ht="21.75" hidden="1" customHeight="1" x14ac:dyDescent="0.25">
      <c r="A336" s="669"/>
      <c r="B336" s="714"/>
      <c r="C336" s="711"/>
      <c r="D336" s="719"/>
      <c r="E336" s="711"/>
      <c r="F336" s="719"/>
      <c r="G336" s="711"/>
      <c r="H336" s="318" t="s">
        <v>430</v>
      </c>
      <c r="I336" s="301"/>
      <c r="J336" s="318" t="s">
        <v>84</v>
      </c>
      <c r="K336" s="318" t="s">
        <v>27</v>
      </c>
      <c r="L336" s="346" t="s">
        <v>347</v>
      </c>
      <c r="M336" s="318" t="s">
        <v>37</v>
      </c>
      <c r="N336" s="342" t="s">
        <v>24</v>
      </c>
      <c r="O336" s="58"/>
      <c r="P336" s="318"/>
      <c r="Q336" s="318"/>
      <c r="R336" s="318"/>
      <c r="S336" s="318"/>
      <c r="T336" s="318"/>
      <c r="U336" s="318"/>
      <c r="V336" s="318" t="s">
        <v>24</v>
      </c>
      <c r="W336" s="318"/>
      <c r="X336" s="318"/>
      <c r="Y336" s="318"/>
      <c r="Z336" s="318"/>
      <c r="AA336" s="47">
        <f t="shared" si="135"/>
        <v>1</v>
      </c>
      <c r="AB336" s="318"/>
      <c r="AC336" s="318"/>
      <c r="AD336" s="318"/>
      <c r="AE336" s="318"/>
      <c r="AF336" s="318"/>
      <c r="AG336" s="318"/>
      <c r="AH336" s="345" t="s">
        <v>314</v>
      </c>
      <c r="AI336" s="345" t="s">
        <v>314</v>
      </c>
      <c r="AJ336" s="345" t="s">
        <v>314</v>
      </c>
      <c r="AK336" s="345"/>
      <c r="AL336" s="318" t="s">
        <v>144</v>
      </c>
      <c r="AM336" s="318" t="s">
        <v>32</v>
      </c>
      <c r="AN336" s="318"/>
      <c r="AO336" s="318"/>
      <c r="AP336" s="318"/>
      <c r="AQ336" s="318"/>
      <c r="AR336" s="318"/>
      <c r="AS336" s="318"/>
      <c r="AT336" s="318"/>
      <c r="AU336" s="318"/>
      <c r="AV336" s="318"/>
      <c r="AW336" s="318" t="s">
        <v>32</v>
      </c>
      <c r="AX336" s="318" t="s">
        <v>32</v>
      </c>
      <c r="AY336" s="342"/>
      <c r="AZ336" s="472"/>
      <c r="BA336" s="342"/>
      <c r="BB336" s="472"/>
      <c r="BC336" s="318"/>
      <c r="BD336" s="318"/>
      <c r="BE336" s="318"/>
      <c r="BF336" s="318"/>
      <c r="BG336" s="318"/>
      <c r="BH336" s="318"/>
      <c r="BI336" s="318"/>
      <c r="BJ336" s="45">
        <v>2</v>
      </c>
      <c r="BK336" s="45">
        <v>2</v>
      </c>
      <c r="BL336" s="45">
        <v>2</v>
      </c>
      <c r="BM336" s="45">
        <v>2</v>
      </c>
      <c r="BN336" s="45">
        <v>2</v>
      </c>
      <c r="BO336" s="45">
        <v>2</v>
      </c>
      <c r="BP336" s="45">
        <v>2</v>
      </c>
      <c r="BQ336" s="45">
        <v>2</v>
      </c>
      <c r="BR336" s="45">
        <v>2</v>
      </c>
      <c r="BS336" s="45">
        <v>2</v>
      </c>
      <c r="BT336" s="45">
        <v>2</v>
      </c>
      <c r="BU336" s="45">
        <v>2</v>
      </c>
      <c r="BV336" s="45">
        <v>2</v>
      </c>
      <c r="BW336" s="45">
        <v>2</v>
      </c>
      <c r="BX336" s="45">
        <v>2</v>
      </c>
      <c r="BY336" s="45">
        <v>2</v>
      </c>
      <c r="BZ336" s="45">
        <v>2</v>
      </c>
      <c r="CA336" s="45">
        <v>2</v>
      </c>
      <c r="CB336" s="45">
        <v>2</v>
      </c>
      <c r="CC336" s="45">
        <v>2</v>
      </c>
      <c r="CD336" s="45">
        <v>2</v>
      </c>
      <c r="CE336" s="45">
        <v>2</v>
      </c>
      <c r="CF336" s="45">
        <v>2</v>
      </c>
      <c r="CG336" s="45">
        <v>2</v>
      </c>
      <c r="CH336" s="45">
        <v>2</v>
      </c>
      <c r="CI336" s="45">
        <v>2</v>
      </c>
      <c r="CJ336" s="45">
        <v>2</v>
      </c>
      <c r="CK336" s="45">
        <v>2</v>
      </c>
      <c r="CL336" s="45">
        <v>2</v>
      </c>
      <c r="CM336" s="45">
        <v>2</v>
      </c>
      <c r="CN336" s="45">
        <v>2</v>
      </c>
      <c r="CO336" s="45">
        <v>2</v>
      </c>
      <c r="CP336" s="45">
        <v>2</v>
      </c>
      <c r="CQ336" s="45">
        <v>2</v>
      </c>
      <c r="CR336" s="45">
        <v>2</v>
      </c>
      <c r="CS336" s="45">
        <v>2</v>
      </c>
      <c r="CT336" s="45">
        <v>2</v>
      </c>
      <c r="CU336" s="45"/>
      <c r="CV336" s="45"/>
      <c r="CW336" s="45"/>
      <c r="CX336" s="45">
        <v>2</v>
      </c>
      <c r="CY336" s="43">
        <f>COUNTIF($BJ336:$CX336,2)</f>
        <v>38</v>
      </c>
      <c r="CZ336" s="42">
        <f>CY336/COUNTA($BJ336:$CX336)</f>
        <v>1</v>
      </c>
      <c r="DA336" s="43">
        <f>COUNTIF($BJ336:$CX336,1)</f>
        <v>0</v>
      </c>
      <c r="DB336" s="42">
        <f t="shared" si="130"/>
        <v>0</v>
      </c>
      <c r="DC336" s="43">
        <f t="shared" si="131"/>
        <v>0</v>
      </c>
      <c r="DD336" s="42">
        <f t="shared" si="132"/>
        <v>0</v>
      </c>
      <c r="DE336" s="43">
        <f t="shared" si="136"/>
        <v>0</v>
      </c>
      <c r="DF336" s="42">
        <f t="shared" si="137"/>
        <v>0</v>
      </c>
      <c r="DG336" s="52">
        <f t="shared" si="133"/>
        <v>2</v>
      </c>
      <c r="DH336" s="43" t="str">
        <f t="shared" si="134"/>
        <v>Đạt mục tiêu</v>
      </c>
      <c r="DI336" s="342"/>
    </row>
    <row r="337" spans="1:113" ht="21.75" hidden="1" customHeight="1" x14ac:dyDescent="0.25">
      <c r="A337" s="669"/>
      <c r="B337" s="714"/>
      <c r="C337" s="711"/>
      <c r="D337" s="719"/>
      <c r="E337" s="711"/>
      <c r="F337" s="719"/>
      <c r="G337" s="711"/>
      <c r="H337" s="318" t="s">
        <v>429</v>
      </c>
      <c r="I337" s="301">
        <v>1</v>
      </c>
      <c r="J337" s="318" t="s">
        <v>43</v>
      </c>
      <c r="K337" s="318" t="s">
        <v>27</v>
      </c>
      <c r="L337" s="346" t="s">
        <v>347</v>
      </c>
      <c r="M337" s="318"/>
      <c r="N337" s="342"/>
      <c r="O337" s="58"/>
      <c r="P337" s="318"/>
      <c r="Q337" s="318"/>
      <c r="R337" s="318"/>
      <c r="S337" s="318" t="s">
        <v>24</v>
      </c>
      <c r="T337" s="318"/>
      <c r="U337" s="318"/>
      <c r="V337" s="318"/>
      <c r="W337" s="318"/>
      <c r="X337" s="318"/>
      <c r="Y337" s="318"/>
      <c r="Z337" s="318"/>
      <c r="AA337" s="47">
        <v>1</v>
      </c>
      <c r="AB337" s="318"/>
      <c r="AC337" s="318"/>
      <c r="AD337" s="318"/>
      <c r="AE337" s="318"/>
      <c r="AF337" s="318"/>
      <c r="AG337" s="318"/>
      <c r="AH337" s="345"/>
      <c r="AI337" s="345"/>
      <c r="AJ337" s="345"/>
      <c r="AK337" s="345"/>
      <c r="AL337" s="318"/>
      <c r="AM337" s="318"/>
      <c r="AN337" s="318"/>
      <c r="AO337" s="318" t="s">
        <v>46</v>
      </c>
      <c r="AP337" s="318"/>
      <c r="AQ337" s="318"/>
      <c r="AR337" s="318"/>
      <c r="AS337" s="318"/>
      <c r="AT337" s="318"/>
      <c r="AU337" s="318"/>
      <c r="AV337" s="318"/>
      <c r="AW337" s="318"/>
      <c r="AX337" s="318"/>
      <c r="AY337" s="342"/>
      <c r="AZ337" s="472"/>
      <c r="BA337" s="342"/>
      <c r="BB337" s="472"/>
      <c r="BC337" s="318"/>
      <c r="BD337" s="318"/>
      <c r="BE337" s="318"/>
      <c r="BF337" s="318"/>
      <c r="BG337" s="318"/>
      <c r="BH337" s="318"/>
      <c r="BI337" s="318"/>
      <c r="BJ337" s="45">
        <v>2</v>
      </c>
      <c r="BK337" s="45">
        <v>1</v>
      </c>
      <c r="BL337" s="45">
        <v>2</v>
      </c>
      <c r="BM337" s="45">
        <v>2</v>
      </c>
      <c r="BN337" s="45">
        <v>2</v>
      </c>
      <c r="BO337" s="45">
        <v>2</v>
      </c>
      <c r="BP337" s="45">
        <v>2</v>
      </c>
      <c r="BQ337" s="45">
        <v>2</v>
      </c>
      <c r="BR337" s="45">
        <v>2</v>
      </c>
      <c r="BS337" s="45">
        <v>2</v>
      </c>
      <c r="BT337" s="45">
        <v>1</v>
      </c>
      <c r="BU337" s="45">
        <v>2</v>
      </c>
      <c r="BV337" s="45">
        <v>2</v>
      </c>
      <c r="BW337" s="45">
        <v>2</v>
      </c>
      <c r="BX337" s="45">
        <v>2</v>
      </c>
      <c r="BY337" s="45">
        <v>2</v>
      </c>
      <c r="BZ337" s="45">
        <v>1</v>
      </c>
      <c r="CA337" s="45">
        <v>2</v>
      </c>
      <c r="CB337" s="45">
        <v>2</v>
      </c>
      <c r="CC337" s="45">
        <v>2</v>
      </c>
      <c r="CD337" s="45">
        <v>2</v>
      </c>
      <c r="CE337" s="45">
        <v>2</v>
      </c>
      <c r="CF337" s="45">
        <v>2</v>
      </c>
      <c r="CG337" s="45">
        <v>2</v>
      </c>
      <c r="CH337" s="45">
        <v>2</v>
      </c>
      <c r="CI337" s="45">
        <v>2</v>
      </c>
      <c r="CJ337" s="45">
        <v>2</v>
      </c>
      <c r="CK337" s="45">
        <v>2</v>
      </c>
      <c r="CL337" s="45">
        <v>2</v>
      </c>
      <c r="CM337" s="45">
        <v>2</v>
      </c>
      <c r="CN337" s="45">
        <v>1</v>
      </c>
      <c r="CO337" s="45">
        <v>2</v>
      </c>
      <c r="CP337" s="45">
        <v>2</v>
      </c>
      <c r="CQ337" s="45">
        <v>2</v>
      </c>
      <c r="CR337" s="45">
        <v>2</v>
      </c>
      <c r="CS337" s="45">
        <v>2</v>
      </c>
      <c r="CT337" s="45">
        <v>2</v>
      </c>
      <c r="CU337" s="45">
        <v>2</v>
      </c>
      <c r="CV337" s="45">
        <v>2</v>
      </c>
      <c r="CW337" s="45">
        <v>2</v>
      </c>
      <c r="CX337" s="45">
        <v>2</v>
      </c>
      <c r="CY337" s="43">
        <f t="shared" ref="CY337:CY343" si="138">COUNTIF($BI337:$CX337,2)</f>
        <v>37</v>
      </c>
      <c r="CZ337" s="53">
        <f>CY337/COUNTA($BI337:$CX337)</f>
        <v>0.90243902439024393</v>
      </c>
      <c r="DA337" s="43">
        <f>COUNTIF($BI337:$CX337,1)</f>
        <v>4</v>
      </c>
      <c r="DB337" s="42">
        <f t="shared" si="130"/>
        <v>9.7560975609756101E-2</v>
      </c>
      <c r="DC337" s="43">
        <f t="shared" si="131"/>
        <v>0</v>
      </c>
      <c r="DD337" s="42">
        <f t="shared" si="132"/>
        <v>0</v>
      </c>
      <c r="DE337" s="43">
        <f t="shared" si="136"/>
        <v>0</v>
      </c>
      <c r="DF337" s="42">
        <f t="shared" si="137"/>
        <v>0</v>
      </c>
      <c r="DG337" s="52">
        <f t="shared" si="133"/>
        <v>1.9024390243902438</v>
      </c>
      <c r="DH337" s="43" t="str">
        <f t="shared" si="134"/>
        <v>Đạt mục tiêu</v>
      </c>
      <c r="DI337" s="342"/>
    </row>
    <row r="338" spans="1:113" s="38" customFormat="1" ht="21.75" hidden="1" customHeight="1" x14ac:dyDescent="0.25">
      <c r="A338" s="669"/>
      <c r="B338" s="714"/>
      <c r="C338" s="711"/>
      <c r="D338" s="719"/>
      <c r="E338" s="711"/>
      <c r="F338" s="719"/>
      <c r="G338" s="711"/>
      <c r="H338" s="43" t="s">
        <v>428</v>
      </c>
      <c r="I338" s="327">
        <v>1</v>
      </c>
      <c r="J338" s="329" t="s">
        <v>57</v>
      </c>
      <c r="K338" s="329" t="s">
        <v>27</v>
      </c>
      <c r="L338" s="310" t="s">
        <v>347</v>
      </c>
      <c r="M338" s="341" t="s">
        <v>37</v>
      </c>
      <c r="N338" s="51" t="s">
        <v>24</v>
      </c>
      <c r="O338" s="50"/>
      <c r="P338" s="341"/>
      <c r="Q338" s="341"/>
      <c r="R338" s="341"/>
      <c r="S338" s="341"/>
      <c r="T338" s="341"/>
      <c r="U338" s="341"/>
      <c r="V338" s="341"/>
      <c r="W338" s="341" t="s">
        <v>24</v>
      </c>
      <c r="X338" s="341"/>
      <c r="Y338" s="341"/>
      <c r="Z338" s="341"/>
      <c r="AA338" s="47">
        <f t="shared" ref="AA338:AA343" si="139">COUNTIF(P338:Z338,"x")</f>
        <v>1</v>
      </c>
      <c r="AB338" s="341"/>
      <c r="AC338" s="341"/>
      <c r="AD338" s="329"/>
      <c r="AE338" s="329"/>
      <c r="AF338" s="329"/>
      <c r="AG338" s="329"/>
      <c r="AH338" s="329"/>
      <c r="AI338" s="329"/>
      <c r="AJ338" s="329"/>
      <c r="AK338" s="329"/>
      <c r="AL338" s="329"/>
      <c r="AM338" s="329"/>
      <c r="AN338" s="329"/>
      <c r="AO338" s="329"/>
      <c r="AP338" s="329"/>
      <c r="AQ338" s="329"/>
      <c r="AR338" s="329"/>
      <c r="AS338" s="329"/>
      <c r="AT338" s="329"/>
      <c r="AU338" s="329"/>
      <c r="AV338" s="329"/>
      <c r="AW338" s="329"/>
      <c r="AX338" s="329"/>
      <c r="AY338" s="39"/>
      <c r="AZ338" s="39"/>
      <c r="BA338" s="39"/>
      <c r="BB338" s="39"/>
      <c r="BC338" s="329"/>
      <c r="BD338" s="329"/>
      <c r="BE338" s="329"/>
      <c r="BF338" s="329"/>
      <c r="BG338" s="329"/>
      <c r="BH338" s="329"/>
      <c r="BI338" s="329"/>
      <c r="BJ338" s="45">
        <v>2</v>
      </c>
      <c r="BK338" s="45">
        <v>2</v>
      </c>
      <c r="BL338" s="45">
        <v>2</v>
      </c>
      <c r="BM338" s="45">
        <v>2</v>
      </c>
      <c r="BN338" s="45">
        <v>2</v>
      </c>
      <c r="BO338" s="45">
        <v>2</v>
      </c>
      <c r="BP338" s="45">
        <v>2</v>
      </c>
      <c r="BQ338" s="45">
        <v>2</v>
      </c>
      <c r="BR338" s="45">
        <v>2</v>
      </c>
      <c r="BS338" s="45">
        <v>2</v>
      </c>
      <c r="BT338" s="45">
        <v>2</v>
      </c>
      <c r="BU338" s="45">
        <v>2</v>
      </c>
      <c r="BV338" s="45">
        <v>2</v>
      </c>
      <c r="BW338" s="45">
        <v>2</v>
      </c>
      <c r="BX338" s="45">
        <v>2</v>
      </c>
      <c r="BY338" s="45">
        <v>2</v>
      </c>
      <c r="BZ338" s="45">
        <v>2</v>
      </c>
      <c r="CA338" s="45">
        <v>2</v>
      </c>
      <c r="CB338" s="45">
        <v>2</v>
      </c>
      <c r="CC338" s="45">
        <v>2</v>
      </c>
      <c r="CD338" s="45">
        <v>2</v>
      </c>
      <c r="CE338" s="45">
        <v>2</v>
      </c>
      <c r="CF338" s="45">
        <v>2</v>
      </c>
      <c r="CG338" s="45">
        <v>2</v>
      </c>
      <c r="CH338" s="45">
        <v>2</v>
      </c>
      <c r="CI338" s="45">
        <v>2</v>
      </c>
      <c r="CJ338" s="45">
        <v>2</v>
      </c>
      <c r="CK338" s="45">
        <v>2</v>
      </c>
      <c r="CL338" s="45">
        <v>2</v>
      </c>
      <c r="CM338" s="45">
        <v>2</v>
      </c>
      <c r="CN338" s="45">
        <v>2</v>
      </c>
      <c r="CO338" s="45">
        <v>2</v>
      </c>
      <c r="CP338" s="45">
        <v>2</v>
      </c>
      <c r="CQ338" s="45">
        <v>2</v>
      </c>
      <c r="CR338" s="45">
        <v>2</v>
      </c>
      <c r="CS338" s="45">
        <v>2</v>
      </c>
      <c r="CT338" s="45">
        <v>2</v>
      </c>
      <c r="CU338" s="45"/>
      <c r="CV338" s="45"/>
      <c r="CW338" s="45"/>
      <c r="CX338" s="45">
        <v>2</v>
      </c>
      <c r="CY338" s="43">
        <f t="shared" si="138"/>
        <v>38</v>
      </c>
      <c r="CZ338" s="42">
        <f>CY338/COUNTA($BI338:$CX338)</f>
        <v>1</v>
      </c>
      <c r="DA338" s="43">
        <f>COUNTIF($BI338:$CX338,1)</f>
        <v>0</v>
      </c>
      <c r="DB338" s="42">
        <f t="shared" si="130"/>
        <v>0</v>
      </c>
      <c r="DC338" s="43">
        <f t="shared" si="131"/>
        <v>0</v>
      </c>
      <c r="DD338" s="42">
        <f t="shared" si="132"/>
        <v>0</v>
      </c>
      <c r="DE338" s="43">
        <f t="shared" si="136"/>
        <v>0</v>
      </c>
      <c r="DF338" s="42">
        <f t="shared" si="137"/>
        <v>0</v>
      </c>
      <c r="DG338" s="43">
        <f t="shared" si="133"/>
        <v>2</v>
      </c>
      <c r="DH338" s="43" t="str">
        <f t="shared" si="134"/>
        <v>Đạt mục tiêu</v>
      </c>
      <c r="DI338" s="39"/>
    </row>
    <row r="339" spans="1:113" s="38" customFormat="1" ht="21.75" hidden="1" customHeight="1" x14ac:dyDescent="0.25">
      <c r="A339" s="669"/>
      <c r="B339" s="714"/>
      <c r="C339" s="711"/>
      <c r="D339" s="719"/>
      <c r="E339" s="711"/>
      <c r="F339" s="719"/>
      <c r="G339" s="711"/>
      <c r="H339" s="329" t="s">
        <v>427</v>
      </c>
      <c r="I339" s="327"/>
      <c r="J339" s="329" t="s">
        <v>47</v>
      </c>
      <c r="K339" s="329" t="s">
        <v>27</v>
      </c>
      <c r="L339" s="310" t="s">
        <v>347</v>
      </c>
      <c r="M339" s="341" t="s">
        <v>37</v>
      </c>
      <c r="N339" s="51" t="s">
        <v>24</v>
      </c>
      <c r="O339" s="50"/>
      <c r="P339" s="341"/>
      <c r="Q339" s="341"/>
      <c r="R339" s="341"/>
      <c r="S339" s="341"/>
      <c r="T339" s="341" t="s">
        <v>24</v>
      </c>
      <c r="U339" s="341"/>
      <c r="V339" s="341"/>
      <c r="W339" s="341"/>
      <c r="X339" s="341"/>
      <c r="Y339" s="341"/>
      <c r="Z339" s="341"/>
      <c r="AA339" s="47">
        <f t="shared" si="139"/>
        <v>1</v>
      </c>
      <c r="AB339" s="341"/>
      <c r="AC339" s="341"/>
      <c r="AD339" s="329"/>
      <c r="AE339" s="329"/>
      <c r="AF339" s="329"/>
      <c r="AG339" s="329"/>
      <c r="AH339" s="329"/>
      <c r="AI339" s="329"/>
      <c r="AJ339" s="329"/>
      <c r="AK339" s="329"/>
      <c r="AL339" s="329"/>
      <c r="AM339" s="329"/>
      <c r="AN339" s="329"/>
      <c r="AO339" s="329"/>
      <c r="AP339" s="329"/>
      <c r="AQ339" s="329"/>
      <c r="AR339" s="329"/>
      <c r="AS339" s="329" t="s">
        <v>32</v>
      </c>
      <c r="AT339" s="329"/>
      <c r="AU339" s="329"/>
      <c r="AV339" s="329"/>
      <c r="AW339" s="329"/>
      <c r="AX339" s="329"/>
      <c r="AY339" s="39"/>
      <c r="AZ339" s="39"/>
      <c r="BA339" s="39"/>
      <c r="BB339" s="39"/>
      <c r="BC339" s="329"/>
      <c r="BD339" s="329"/>
      <c r="BE339" s="329"/>
      <c r="BF339" s="329"/>
      <c r="BG339" s="329"/>
      <c r="BH339" s="329"/>
      <c r="BI339" s="329"/>
      <c r="BJ339" s="45">
        <v>2</v>
      </c>
      <c r="BK339" s="45">
        <v>2</v>
      </c>
      <c r="BL339" s="45">
        <v>2</v>
      </c>
      <c r="BM339" s="45">
        <v>2</v>
      </c>
      <c r="BN339" s="45">
        <v>2</v>
      </c>
      <c r="BO339" s="45">
        <v>2</v>
      </c>
      <c r="BP339" s="45">
        <v>2</v>
      </c>
      <c r="BQ339" s="45">
        <v>2</v>
      </c>
      <c r="BR339" s="45">
        <v>2</v>
      </c>
      <c r="BS339" s="45">
        <v>2</v>
      </c>
      <c r="BT339" s="45">
        <v>2</v>
      </c>
      <c r="BU339" s="45">
        <v>2</v>
      </c>
      <c r="BV339" s="45">
        <v>2</v>
      </c>
      <c r="BW339" s="45">
        <v>2</v>
      </c>
      <c r="BX339" s="45">
        <v>2</v>
      </c>
      <c r="BY339" s="45">
        <v>2</v>
      </c>
      <c r="BZ339" s="45">
        <v>2</v>
      </c>
      <c r="CA339" s="45">
        <v>2</v>
      </c>
      <c r="CB339" s="45">
        <v>2</v>
      </c>
      <c r="CC339" s="45">
        <v>2</v>
      </c>
      <c r="CD339" s="45">
        <v>2</v>
      </c>
      <c r="CE339" s="45">
        <v>2</v>
      </c>
      <c r="CF339" s="45">
        <v>2</v>
      </c>
      <c r="CG339" s="45">
        <v>2</v>
      </c>
      <c r="CH339" s="45">
        <v>2</v>
      </c>
      <c r="CI339" s="45">
        <v>2</v>
      </c>
      <c r="CJ339" s="45">
        <v>2</v>
      </c>
      <c r="CK339" s="45">
        <v>2</v>
      </c>
      <c r="CL339" s="45">
        <v>2</v>
      </c>
      <c r="CM339" s="45">
        <v>2</v>
      </c>
      <c r="CN339" s="45">
        <v>2</v>
      </c>
      <c r="CO339" s="45">
        <v>2</v>
      </c>
      <c r="CP339" s="45">
        <v>2</v>
      </c>
      <c r="CQ339" s="45">
        <v>2</v>
      </c>
      <c r="CR339" s="45">
        <v>2</v>
      </c>
      <c r="CS339" s="45">
        <v>2</v>
      </c>
      <c r="CT339" s="45">
        <v>2</v>
      </c>
      <c r="CU339" s="45"/>
      <c r="CV339" s="45"/>
      <c r="CW339" s="45"/>
      <c r="CX339" s="45">
        <v>2</v>
      </c>
      <c r="CY339" s="43">
        <f t="shared" si="138"/>
        <v>38</v>
      </c>
      <c r="CZ339" s="42">
        <f>CY339/COUNTA($BI339:$CX339)</f>
        <v>1</v>
      </c>
      <c r="DA339" s="43">
        <f>COUNTIF($BI339:$CX339,1)</f>
        <v>0</v>
      </c>
      <c r="DB339" s="42">
        <f t="shared" si="130"/>
        <v>0</v>
      </c>
      <c r="DC339" s="43">
        <f t="shared" si="131"/>
        <v>0</v>
      </c>
      <c r="DD339" s="42">
        <f t="shared" si="132"/>
        <v>0</v>
      </c>
      <c r="DE339" s="43">
        <f t="shared" si="136"/>
        <v>0</v>
      </c>
      <c r="DF339" s="42">
        <f t="shared" si="137"/>
        <v>0</v>
      </c>
      <c r="DG339" s="52">
        <f t="shared" si="133"/>
        <v>2</v>
      </c>
      <c r="DH339" s="43" t="str">
        <f t="shared" si="134"/>
        <v>Đạt mục tiêu</v>
      </c>
      <c r="DI339" s="39"/>
    </row>
    <row r="340" spans="1:113" s="38" customFormat="1" ht="21.75" hidden="1" customHeight="1" x14ac:dyDescent="0.25">
      <c r="A340" s="669"/>
      <c r="B340" s="715"/>
      <c r="C340" s="711"/>
      <c r="D340" s="719"/>
      <c r="E340" s="711"/>
      <c r="F340" s="719"/>
      <c r="G340" s="711"/>
      <c r="H340" s="329" t="s">
        <v>426</v>
      </c>
      <c r="I340" s="327"/>
      <c r="J340" s="329" t="s">
        <v>41</v>
      </c>
      <c r="K340" s="329" t="s">
        <v>27</v>
      </c>
      <c r="L340" s="310" t="s">
        <v>347</v>
      </c>
      <c r="M340" s="341" t="s">
        <v>37</v>
      </c>
      <c r="N340" s="51" t="s">
        <v>24</v>
      </c>
      <c r="O340" s="50"/>
      <c r="P340" s="341"/>
      <c r="Q340" s="341"/>
      <c r="R340" s="341"/>
      <c r="S340" s="341"/>
      <c r="T340" s="341"/>
      <c r="U340" s="341"/>
      <c r="V340" s="341"/>
      <c r="W340" s="341"/>
      <c r="X340" s="341"/>
      <c r="Y340" s="341" t="s">
        <v>24</v>
      </c>
      <c r="Z340" s="341"/>
      <c r="AA340" s="47">
        <f t="shared" si="139"/>
        <v>1</v>
      </c>
      <c r="AB340" s="341"/>
      <c r="AC340" s="341"/>
      <c r="AD340" s="329"/>
      <c r="AE340" s="329"/>
      <c r="AF340" s="329"/>
      <c r="AG340" s="329"/>
      <c r="AH340" s="329"/>
      <c r="AI340" s="329"/>
      <c r="AJ340" s="329"/>
      <c r="AK340" s="329"/>
      <c r="AL340" s="329"/>
      <c r="AM340" s="329"/>
      <c r="AN340" s="329"/>
      <c r="AO340" s="329"/>
      <c r="AP340" s="329"/>
      <c r="AQ340" s="329"/>
      <c r="AR340" s="329"/>
      <c r="AS340" s="329"/>
      <c r="AT340" s="329"/>
      <c r="AU340" s="329"/>
      <c r="AV340" s="329"/>
      <c r="AW340" s="329"/>
      <c r="AX340" s="329"/>
      <c r="AY340" s="39"/>
      <c r="AZ340" s="39"/>
      <c r="BA340" s="39"/>
      <c r="BB340" s="39"/>
      <c r="BC340" s="329"/>
      <c r="BD340" s="329"/>
      <c r="BE340" s="329" t="s">
        <v>32</v>
      </c>
      <c r="BF340" s="329" t="s">
        <v>32</v>
      </c>
      <c r="BG340" s="329"/>
      <c r="BH340" s="329"/>
      <c r="BI340" s="329"/>
      <c r="BJ340" s="45">
        <v>2</v>
      </c>
      <c r="BK340" s="45">
        <v>2</v>
      </c>
      <c r="BL340" s="45">
        <v>2</v>
      </c>
      <c r="BM340" s="45">
        <v>2</v>
      </c>
      <c r="BN340" s="45">
        <v>2</v>
      </c>
      <c r="BO340" s="45">
        <v>2</v>
      </c>
      <c r="BP340" s="45">
        <v>2</v>
      </c>
      <c r="BQ340" s="45">
        <v>2</v>
      </c>
      <c r="BR340" s="45">
        <v>2</v>
      </c>
      <c r="BS340" s="45">
        <v>2</v>
      </c>
      <c r="BT340" s="45">
        <v>2</v>
      </c>
      <c r="BU340" s="45">
        <v>2</v>
      </c>
      <c r="BV340" s="45">
        <v>2</v>
      </c>
      <c r="BW340" s="45">
        <v>2</v>
      </c>
      <c r="BX340" s="45">
        <v>2</v>
      </c>
      <c r="BY340" s="45">
        <v>2</v>
      </c>
      <c r="BZ340" s="45">
        <v>2</v>
      </c>
      <c r="CA340" s="45">
        <v>2</v>
      </c>
      <c r="CB340" s="45">
        <v>2</v>
      </c>
      <c r="CC340" s="45">
        <v>2</v>
      </c>
      <c r="CD340" s="45">
        <v>2</v>
      </c>
      <c r="CE340" s="45">
        <v>2</v>
      </c>
      <c r="CF340" s="45">
        <v>2</v>
      </c>
      <c r="CG340" s="45">
        <v>2</v>
      </c>
      <c r="CH340" s="45">
        <v>2</v>
      </c>
      <c r="CI340" s="45">
        <v>2</v>
      </c>
      <c r="CJ340" s="45">
        <v>2</v>
      </c>
      <c r="CK340" s="45">
        <v>2</v>
      </c>
      <c r="CL340" s="45">
        <v>2</v>
      </c>
      <c r="CM340" s="45">
        <v>2</v>
      </c>
      <c r="CN340" s="45">
        <v>2</v>
      </c>
      <c r="CO340" s="45">
        <v>2</v>
      </c>
      <c r="CP340" s="45">
        <v>2</v>
      </c>
      <c r="CQ340" s="45">
        <v>2</v>
      </c>
      <c r="CR340" s="45">
        <v>2</v>
      </c>
      <c r="CS340" s="45">
        <v>2</v>
      </c>
      <c r="CT340" s="45">
        <v>2</v>
      </c>
      <c r="CU340" s="45"/>
      <c r="CV340" s="45"/>
      <c r="CW340" s="45"/>
      <c r="CX340" s="45">
        <v>2</v>
      </c>
      <c r="CY340" s="43">
        <f t="shared" si="138"/>
        <v>38</v>
      </c>
      <c r="CZ340" s="42">
        <f>CY340/COUNTA($BI340:$CX340)</f>
        <v>1</v>
      </c>
      <c r="DA340" s="43">
        <f>COUNTIF($BI340:$CX340,1)</f>
        <v>0</v>
      </c>
      <c r="DB340" s="42">
        <f t="shared" si="130"/>
        <v>0</v>
      </c>
      <c r="DC340" s="43">
        <f t="shared" si="131"/>
        <v>0</v>
      </c>
      <c r="DD340" s="42">
        <f t="shared" si="132"/>
        <v>0</v>
      </c>
      <c r="DE340" s="43">
        <f t="shared" si="136"/>
        <v>0</v>
      </c>
      <c r="DF340" s="42">
        <f t="shared" si="137"/>
        <v>0</v>
      </c>
      <c r="DG340" s="52">
        <f t="shared" si="133"/>
        <v>2</v>
      </c>
      <c r="DH340" s="43" t="str">
        <f t="shared" si="134"/>
        <v>Đạt mục tiêu</v>
      </c>
      <c r="DI340" s="39"/>
    </row>
    <row r="341" spans="1:113" s="38" customFormat="1" ht="21.75" hidden="1" customHeight="1" x14ac:dyDescent="0.25">
      <c r="A341" s="669"/>
      <c r="B341" s="713"/>
      <c r="C341" s="711"/>
      <c r="D341" s="719"/>
      <c r="E341" s="711"/>
      <c r="F341" s="719"/>
      <c r="G341" s="711"/>
      <c r="H341" s="310" t="s">
        <v>425</v>
      </c>
      <c r="I341" s="327"/>
      <c r="J341" s="341" t="s">
        <v>57</v>
      </c>
      <c r="K341" s="329" t="s">
        <v>27</v>
      </c>
      <c r="L341" s="310" t="s">
        <v>347</v>
      </c>
      <c r="M341" s="341" t="s">
        <v>37</v>
      </c>
      <c r="N341" s="51" t="s">
        <v>24</v>
      </c>
      <c r="O341" s="50"/>
      <c r="P341" s="341"/>
      <c r="Q341" s="341"/>
      <c r="R341" s="341"/>
      <c r="S341" s="341"/>
      <c r="T341" s="341"/>
      <c r="U341" s="341"/>
      <c r="V341" s="341"/>
      <c r="W341" s="341" t="s">
        <v>24</v>
      </c>
      <c r="X341" s="341"/>
      <c r="Y341" s="341"/>
      <c r="Z341" s="341"/>
      <c r="AA341" s="47">
        <f t="shared" si="139"/>
        <v>1</v>
      </c>
      <c r="AB341" s="341"/>
      <c r="AC341" s="341" t="s">
        <v>40</v>
      </c>
      <c r="AD341" s="329" t="s">
        <v>40</v>
      </c>
      <c r="AE341" s="329"/>
      <c r="AF341" s="329"/>
      <c r="AG341" s="329"/>
      <c r="AH341" s="329"/>
      <c r="AI341" s="329"/>
      <c r="AJ341" s="329"/>
      <c r="AK341" s="329"/>
      <c r="AL341" s="329"/>
      <c r="AM341" s="329"/>
      <c r="AN341" s="329"/>
      <c r="AO341" s="329"/>
      <c r="AP341" s="329"/>
      <c r="AQ341" s="329"/>
      <c r="AR341" s="329"/>
      <c r="AS341" s="329"/>
      <c r="AT341" s="329"/>
      <c r="AU341" s="329"/>
      <c r="AV341" s="329"/>
      <c r="AW341" s="329"/>
      <c r="AX341" s="329"/>
      <c r="AY341" s="39"/>
      <c r="AZ341" s="39"/>
      <c r="BA341" s="39"/>
      <c r="BB341" s="39"/>
      <c r="BC341" s="329"/>
      <c r="BD341" s="329"/>
      <c r="BE341" s="329"/>
      <c r="BF341" s="329"/>
      <c r="BG341" s="329"/>
      <c r="BH341" s="329"/>
      <c r="BI341" s="329"/>
      <c r="BJ341" s="45">
        <v>2</v>
      </c>
      <c r="BK341" s="45">
        <v>2</v>
      </c>
      <c r="BL341" s="45">
        <v>2</v>
      </c>
      <c r="BM341" s="45">
        <v>2</v>
      </c>
      <c r="BN341" s="45">
        <v>2</v>
      </c>
      <c r="BO341" s="45">
        <v>2</v>
      </c>
      <c r="BP341" s="45">
        <v>2</v>
      </c>
      <c r="BQ341" s="45">
        <v>2</v>
      </c>
      <c r="BR341" s="45">
        <v>2</v>
      </c>
      <c r="BS341" s="45">
        <v>2</v>
      </c>
      <c r="BT341" s="45">
        <v>2</v>
      </c>
      <c r="BU341" s="45">
        <v>2</v>
      </c>
      <c r="BV341" s="45">
        <v>2</v>
      </c>
      <c r="BW341" s="45">
        <v>2</v>
      </c>
      <c r="BX341" s="45">
        <v>2</v>
      </c>
      <c r="BY341" s="45">
        <v>2</v>
      </c>
      <c r="BZ341" s="45">
        <v>2</v>
      </c>
      <c r="CA341" s="45">
        <v>2</v>
      </c>
      <c r="CB341" s="45">
        <v>2</v>
      </c>
      <c r="CC341" s="45">
        <v>2</v>
      </c>
      <c r="CD341" s="45">
        <v>2</v>
      </c>
      <c r="CE341" s="45">
        <v>2</v>
      </c>
      <c r="CF341" s="45">
        <v>2</v>
      </c>
      <c r="CG341" s="45">
        <v>2</v>
      </c>
      <c r="CH341" s="45">
        <v>2</v>
      </c>
      <c r="CI341" s="45">
        <v>2</v>
      </c>
      <c r="CJ341" s="45">
        <v>2</v>
      </c>
      <c r="CK341" s="45">
        <v>2</v>
      </c>
      <c r="CL341" s="45">
        <v>2</v>
      </c>
      <c r="CM341" s="45">
        <v>2</v>
      </c>
      <c r="CN341" s="45">
        <v>2</v>
      </c>
      <c r="CO341" s="45">
        <v>2</v>
      </c>
      <c r="CP341" s="45">
        <v>2</v>
      </c>
      <c r="CQ341" s="45">
        <v>2</v>
      </c>
      <c r="CR341" s="45">
        <v>2</v>
      </c>
      <c r="CS341" s="45">
        <v>2</v>
      </c>
      <c r="CT341" s="45">
        <v>2</v>
      </c>
      <c r="CU341" s="45"/>
      <c r="CV341" s="45"/>
      <c r="CW341" s="45"/>
      <c r="CX341" s="45">
        <v>2</v>
      </c>
      <c r="CY341" s="40">
        <f t="shared" si="138"/>
        <v>38</v>
      </c>
      <c r="CZ341" s="44">
        <f>CY341/COUNTA($BJ341:$CX341)</f>
        <v>1</v>
      </c>
      <c r="DA341" s="40">
        <f>COUNTIF($BJ341:$CX341,1)</f>
        <v>0</v>
      </c>
      <c r="DB341" s="44">
        <f>DA341/COUNTA($BJ341:$CX341)</f>
        <v>0</v>
      </c>
      <c r="DC341" s="40">
        <f t="shared" si="131"/>
        <v>0</v>
      </c>
      <c r="DD341" s="44">
        <f t="shared" si="132"/>
        <v>0</v>
      </c>
      <c r="DE341" s="43">
        <f t="shared" si="136"/>
        <v>0</v>
      </c>
      <c r="DF341" s="42">
        <f t="shared" si="137"/>
        <v>0</v>
      </c>
      <c r="DG341" s="41">
        <f t="shared" si="133"/>
        <v>2</v>
      </c>
      <c r="DH341" s="40" t="str">
        <f t="shared" si="134"/>
        <v>Đạt mục tiêu</v>
      </c>
      <c r="DI341" s="39"/>
    </row>
    <row r="342" spans="1:113" s="38" customFormat="1" ht="21.75" hidden="1" customHeight="1" x14ac:dyDescent="0.25">
      <c r="A342" s="669"/>
      <c r="B342" s="715"/>
      <c r="C342" s="711"/>
      <c r="D342" s="719"/>
      <c r="E342" s="711"/>
      <c r="F342" s="719"/>
      <c r="G342" s="711"/>
      <c r="H342" s="310" t="s">
        <v>425</v>
      </c>
      <c r="I342" s="327"/>
      <c r="J342" s="329" t="s">
        <v>49</v>
      </c>
      <c r="K342" s="329" t="s">
        <v>27</v>
      </c>
      <c r="L342" s="310" t="s">
        <v>347</v>
      </c>
      <c r="M342" s="341" t="s">
        <v>37</v>
      </c>
      <c r="N342" s="51" t="s">
        <v>24</v>
      </c>
      <c r="O342" s="50"/>
      <c r="P342" s="341"/>
      <c r="Q342" s="341"/>
      <c r="R342" s="341"/>
      <c r="S342" s="341"/>
      <c r="T342" s="341"/>
      <c r="U342" s="341"/>
      <c r="V342" s="341"/>
      <c r="W342" s="341"/>
      <c r="X342" s="341"/>
      <c r="Y342" s="341"/>
      <c r="Z342" s="341" t="s">
        <v>24</v>
      </c>
      <c r="AA342" s="47">
        <f t="shared" si="139"/>
        <v>1</v>
      </c>
      <c r="AB342" s="341"/>
      <c r="AC342" s="341"/>
      <c r="AD342" s="329"/>
      <c r="AE342" s="329"/>
      <c r="AF342" s="329"/>
      <c r="AG342" s="329"/>
      <c r="AH342" s="329"/>
      <c r="AI342" s="329"/>
      <c r="AJ342" s="329"/>
      <c r="AK342" s="329"/>
      <c r="AL342" s="329"/>
      <c r="AM342" s="329"/>
      <c r="AN342" s="329"/>
      <c r="AO342" s="329"/>
      <c r="AP342" s="329"/>
      <c r="AQ342" s="329"/>
      <c r="AR342" s="329"/>
      <c r="AS342" s="329"/>
      <c r="AT342" s="329"/>
      <c r="AU342" s="329"/>
      <c r="AV342" s="329"/>
      <c r="AW342" s="329"/>
      <c r="AX342" s="329"/>
      <c r="AY342" s="39"/>
      <c r="AZ342" s="39"/>
      <c r="BA342" s="39"/>
      <c r="BB342" s="39"/>
      <c r="BC342" s="329"/>
      <c r="BD342" s="329"/>
      <c r="BE342" s="329"/>
      <c r="BF342" s="329"/>
      <c r="BG342" s="329"/>
      <c r="BH342" s="329" t="s">
        <v>40</v>
      </c>
      <c r="BI342" s="329" t="s">
        <v>40</v>
      </c>
      <c r="BJ342" s="45">
        <v>2</v>
      </c>
      <c r="BK342" s="45">
        <v>2</v>
      </c>
      <c r="BL342" s="45">
        <v>2</v>
      </c>
      <c r="BM342" s="45">
        <v>2</v>
      </c>
      <c r="BN342" s="45">
        <v>2</v>
      </c>
      <c r="BO342" s="45">
        <v>2</v>
      </c>
      <c r="BP342" s="45">
        <v>2</v>
      </c>
      <c r="BQ342" s="45">
        <v>2</v>
      </c>
      <c r="BR342" s="45">
        <v>2</v>
      </c>
      <c r="BS342" s="45">
        <v>2</v>
      </c>
      <c r="BT342" s="45">
        <v>2</v>
      </c>
      <c r="BU342" s="45">
        <v>2</v>
      </c>
      <c r="BV342" s="45">
        <v>2</v>
      </c>
      <c r="BW342" s="45">
        <v>2</v>
      </c>
      <c r="BX342" s="45">
        <v>2</v>
      </c>
      <c r="BY342" s="45">
        <v>2</v>
      </c>
      <c r="BZ342" s="45">
        <v>2</v>
      </c>
      <c r="CA342" s="45">
        <v>2</v>
      </c>
      <c r="CB342" s="45">
        <v>2</v>
      </c>
      <c r="CC342" s="45">
        <v>2</v>
      </c>
      <c r="CD342" s="45">
        <v>2</v>
      </c>
      <c r="CE342" s="45">
        <v>2</v>
      </c>
      <c r="CF342" s="45">
        <v>2</v>
      </c>
      <c r="CG342" s="45">
        <v>2</v>
      </c>
      <c r="CH342" s="45">
        <v>2</v>
      </c>
      <c r="CI342" s="45">
        <v>2</v>
      </c>
      <c r="CJ342" s="45">
        <v>2</v>
      </c>
      <c r="CK342" s="45">
        <v>2</v>
      </c>
      <c r="CL342" s="45">
        <v>2</v>
      </c>
      <c r="CM342" s="45">
        <v>2</v>
      </c>
      <c r="CN342" s="45">
        <v>2</v>
      </c>
      <c r="CO342" s="45">
        <v>2</v>
      </c>
      <c r="CP342" s="45">
        <v>2</v>
      </c>
      <c r="CQ342" s="45">
        <v>2</v>
      </c>
      <c r="CR342" s="45">
        <v>2</v>
      </c>
      <c r="CS342" s="45">
        <v>2</v>
      </c>
      <c r="CT342" s="45">
        <v>2</v>
      </c>
      <c r="CU342" s="45"/>
      <c r="CV342" s="45"/>
      <c r="CW342" s="45"/>
      <c r="CX342" s="45">
        <v>2</v>
      </c>
      <c r="CY342" s="43">
        <f t="shared" si="138"/>
        <v>38</v>
      </c>
      <c r="CZ342" s="42">
        <f>CY342/COUNTA($BI342:$CX342)</f>
        <v>0.97435897435897434</v>
      </c>
      <c r="DA342" s="43">
        <f>COUNTIF($BI342:$CX342,1)</f>
        <v>0</v>
      </c>
      <c r="DB342" s="42">
        <f>DA342/COUNTA($BI342:$CX342)</f>
        <v>0</v>
      </c>
      <c r="DC342" s="43">
        <f t="shared" si="131"/>
        <v>0</v>
      </c>
      <c r="DD342" s="44">
        <f t="shared" si="132"/>
        <v>0</v>
      </c>
      <c r="DE342" s="43">
        <f t="shared" si="136"/>
        <v>0</v>
      </c>
      <c r="DF342" s="42">
        <f t="shared" si="137"/>
        <v>0</v>
      </c>
      <c r="DG342" s="52">
        <f t="shared" si="133"/>
        <v>1.9487179487179487</v>
      </c>
      <c r="DH342" s="43" t="str">
        <f t="shared" si="134"/>
        <v>Đạt mục tiêu</v>
      </c>
      <c r="DI342" s="39"/>
    </row>
    <row r="343" spans="1:113" s="38" customFormat="1" ht="21.75" hidden="1" customHeight="1" x14ac:dyDescent="0.25">
      <c r="A343" s="669"/>
      <c r="B343" s="61"/>
      <c r="C343" s="711"/>
      <c r="D343" s="719"/>
      <c r="E343" s="711"/>
      <c r="F343" s="719"/>
      <c r="G343" s="711"/>
      <c r="H343" s="59" t="s">
        <v>424</v>
      </c>
      <c r="I343" s="327">
        <v>1</v>
      </c>
      <c r="J343" s="329" t="s">
        <v>57</v>
      </c>
      <c r="K343" s="329" t="s">
        <v>27</v>
      </c>
      <c r="L343" s="310" t="s">
        <v>347</v>
      </c>
      <c r="M343" s="341" t="s">
        <v>37</v>
      </c>
      <c r="N343" s="51" t="s">
        <v>24</v>
      </c>
      <c r="O343" s="50">
        <v>1</v>
      </c>
      <c r="P343" s="341"/>
      <c r="Q343" s="341"/>
      <c r="R343" s="341"/>
      <c r="S343" s="341"/>
      <c r="T343" s="341"/>
      <c r="U343" s="341"/>
      <c r="V343" s="341"/>
      <c r="W343" s="341" t="s">
        <v>24</v>
      </c>
      <c r="X343" s="341"/>
      <c r="Y343" s="341"/>
      <c r="Z343" s="341"/>
      <c r="AA343" s="47">
        <f t="shared" si="139"/>
        <v>1</v>
      </c>
      <c r="AB343" s="341"/>
      <c r="AC343" s="341"/>
      <c r="AD343" s="329"/>
      <c r="AE343" s="329"/>
      <c r="AF343" s="329"/>
      <c r="AG343" s="329"/>
      <c r="AH343" s="329"/>
      <c r="AI343" s="329"/>
      <c r="AJ343" s="329"/>
      <c r="AK343" s="329"/>
      <c r="AL343" s="329"/>
      <c r="AM343" s="329"/>
      <c r="AN343" s="329"/>
      <c r="AO343" s="329"/>
      <c r="AP343" s="329"/>
      <c r="AQ343" s="329"/>
      <c r="AR343" s="329"/>
      <c r="AS343" s="329"/>
      <c r="AT343" s="329"/>
      <c r="AU343" s="329"/>
      <c r="AV343" s="329"/>
      <c r="AW343" s="329"/>
      <c r="AX343" s="329"/>
      <c r="AY343" s="39"/>
      <c r="AZ343" s="39"/>
      <c r="BA343" s="39"/>
      <c r="BB343" s="39"/>
      <c r="BC343" s="329"/>
      <c r="BD343" s="329"/>
      <c r="BE343" s="329"/>
      <c r="BF343" s="329"/>
      <c r="BG343" s="329"/>
      <c r="BH343" s="329"/>
      <c r="BI343" s="329"/>
      <c r="BJ343" s="45">
        <v>2</v>
      </c>
      <c r="BK343" s="45">
        <v>2</v>
      </c>
      <c r="BL343" s="45">
        <v>2</v>
      </c>
      <c r="BM343" s="45">
        <v>2</v>
      </c>
      <c r="BN343" s="45">
        <v>2</v>
      </c>
      <c r="BO343" s="45">
        <v>2</v>
      </c>
      <c r="BP343" s="45">
        <v>2</v>
      </c>
      <c r="BQ343" s="45">
        <v>2</v>
      </c>
      <c r="BR343" s="45">
        <v>2</v>
      </c>
      <c r="BS343" s="45">
        <v>2</v>
      </c>
      <c r="BT343" s="45">
        <v>2</v>
      </c>
      <c r="BU343" s="45">
        <v>2</v>
      </c>
      <c r="BV343" s="45">
        <v>2</v>
      </c>
      <c r="BW343" s="45">
        <v>2</v>
      </c>
      <c r="BX343" s="45">
        <v>2</v>
      </c>
      <c r="BY343" s="45">
        <v>2</v>
      </c>
      <c r="BZ343" s="45">
        <v>2</v>
      </c>
      <c r="CA343" s="45">
        <v>2</v>
      </c>
      <c r="CB343" s="45">
        <v>2</v>
      </c>
      <c r="CC343" s="45">
        <v>2</v>
      </c>
      <c r="CD343" s="45">
        <v>2</v>
      </c>
      <c r="CE343" s="45">
        <v>2</v>
      </c>
      <c r="CF343" s="45">
        <v>2</v>
      </c>
      <c r="CG343" s="45">
        <v>2</v>
      </c>
      <c r="CH343" s="45">
        <v>2</v>
      </c>
      <c r="CI343" s="45">
        <v>2</v>
      </c>
      <c r="CJ343" s="45">
        <v>2</v>
      </c>
      <c r="CK343" s="45">
        <v>2</v>
      </c>
      <c r="CL343" s="45">
        <v>2</v>
      </c>
      <c r="CM343" s="45">
        <v>2</v>
      </c>
      <c r="CN343" s="45">
        <v>2</v>
      </c>
      <c r="CO343" s="45">
        <v>2</v>
      </c>
      <c r="CP343" s="45">
        <v>2</v>
      </c>
      <c r="CQ343" s="45">
        <v>2</v>
      </c>
      <c r="CR343" s="45">
        <v>2</v>
      </c>
      <c r="CS343" s="45">
        <v>2</v>
      </c>
      <c r="CT343" s="45">
        <v>2</v>
      </c>
      <c r="CU343" s="45"/>
      <c r="CV343" s="45"/>
      <c r="CW343" s="45"/>
      <c r="CX343" s="45">
        <v>2</v>
      </c>
      <c r="CY343" s="43">
        <f t="shared" si="138"/>
        <v>38</v>
      </c>
      <c r="CZ343" s="42">
        <f>CY343/COUNTA($BI343:$CX343)</f>
        <v>1</v>
      </c>
      <c r="DA343" s="43">
        <f>COUNTIF($BI343:$CX343,1)</f>
        <v>0</v>
      </c>
      <c r="DB343" s="42">
        <f>DA343/COUNTA($BI343:$CX343)</f>
        <v>0</v>
      </c>
      <c r="DC343" s="43">
        <f t="shared" si="131"/>
        <v>0</v>
      </c>
      <c r="DD343" s="42">
        <f t="shared" si="132"/>
        <v>0</v>
      </c>
      <c r="DE343" s="43">
        <f t="shared" si="136"/>
        <v>0</v>
      </c>
      <c r="DF343" s="42">
        <f t="shared" si="137"/>
        <v>0</v>
      </c>
      <c r="DG343" s="43">
        <f t="shared" si="133"/>
        <v>2</v>
      </c>
      <c r="DH343" s="43" t="str">
        <f t="shared" si="134"/>
        <v>Đạt mục tiêu</v>
      </c>
      <c r="DI343" s="39"/>
    </row>
    <row r="344" spans="1:113" s="38" customFormat="1" ht="21.75" hidden="1" customHeight="1" x14ac:dyDescent="0.25">
      <c r="A344" s="670"/>
      <c r="B344" s="61"/>
      <c r="C344" s="712"/>
      <c r="D344" s="720"/>
      <c r="E344" s="712"/>
      <c r="F344" s="720"/>
      <c r="G344" s="712"/>
      <c r="H344" s="57" t="s">
        <v>423</v>
      </c>
      <c r="I344" s="327"/>
      <c r="J344" s="329" t="s">
        <v>115</v>
      </c>
      <c r="K344" s="329" t="s">
        <v>27</v>
      </c>
      <c r="L344" s="310" t="s">
        <v>347</v>
      </c>
      <c r="M344" s="341" t="s">
        <v>37</v>
      </c>
      <c r="N344" s="51" t="s">
        <v>24</v>
      </c>
      <c r="O344" s="50"/>
      <c r="P344" s="341" t="s">
        <v>24</v>
      </c>
      <c r="Q344" s="341"/>
      <c r="R344" s="341"/>
      <c r="S344" s="341"/>
      <c r="T344" s="341"/>
      <c r="U344" s="341"/>
      <c r="V344" s="341"/>
      <c r="W344" s="341"/>
      <c r="X344" s="341"/>
      <c r="Y344" s="341"/>
      <c r="Z344" s="341"/>
      <c r="AA344" s="47"/>
      <c r="AB344" s="341"/>
      <c r="AC344" s="341" t="s">
        <v>32</v>
      </c>
      <c r="AD344" s="329"/>
      <c r="AE344" s="329"/>
      <c r="AF344" s="329"/>
      <c r="AG344" s="329"/>
      <c r="AH344" s="329"/>
      <c r="AI344" s="329"/>
      <c r="AJ344" s="329"/>
      <c r="AK344" s="329"/>
      <c r="AL344" s="329"/>
      <c r="AM344" s="329"/>
      <c r="AN344" s="329"/>
      <c r="AO344" s="329"/>
      <c r="AP344" s="329"/>
      <c r="AQ344" s="329"/>
      <c r="AR344" s="329"/>
      <c r="AS344" s="329"/>
      <c r="AT344" s="329"/>
      <c r="AU344" s="329"/>
      <c r="AV344" s="329"/>
      <c r="AW344" s="329"/>
      <c r="AX344" s="329"/>
      <c r="AY344" s="39"/>
      <c r="AZ344" s="39"/>
      <c r="BA344" s="39"/>
      <c r="BB344" s="39"/>
      <c r="BC344" s="329"/>
      <c r="BD344" s="329"/>
      <c r="BE344" s="329"/>
      <c r="BF344" s="329"/>
      <c r="BG344" s="329"/>
      <c r="BH344" s="329"/>
      <c r="BI344" s="329"/>
      <c r="BJ344" s="45"/>
      <c r="BK344" s="45">
        <v>1</v>
      </c>
      <c r="BL344" s="45"/>
      <c r="BM344" s="45"/>
      <c r="BN344" s="45"/>
      <c r="BO344" s="45"/>
      <c r="BP344" s="45"/>
      <c r="BQ344" s="45"/>
      <c r="BR344" s="45"/>
      <c r="BS344" s="45"/>
      <c r="BT344" s="45">
        <v>1</v>
      </c>
      <c r="BU344" s="45"/>
      <c r="BV344" s="45"/>
      <c r="BW344" s="45"/>
      <c r="BX344" s="45"/>
      <c r="BY344" s="45"/>
      <c r="BZ344" s="45">
        <v>1</v>
      </c>
      <c r="CA344" s="45"/>
      <c r="CB344" s="45"/>
      <c r="CC344" s="45"/>
      <c r="CD344" s="45"/>
      <c r="CE344" s="45"/>
      <c r="CF344" s="45"/>
      <c r="CG344" s="45"/>
      <c r="CH344" s="45"/>
      <c r="CI344" s="45"/>
      <c r="CJ344" s="45"/>
      <c r="CK344" s="45"/>
      <c r="CL344" s="45"/>
      <c r="CM344" s="45"/>
      <c r="CN344" s="45">
        <v>1</v>
      </c>
      <c r="CO344" s="45"/>
      <c r="CP344" s="45"/>
      <c r="CQ344" s="45"/>
      <c r="CR344" s="45"/>
      <c r="CS344" s="45"/>
      <c r="CT344" s="45"/>
      <c r="CU344" s="45">
        <v>2</v>
      </c>
      <c r="CV344" s="45">
        <v>2</v>
      </c>
      <c r="CW344" s="45">
        <v>2</v>
      </c>
      <c r="CX344" s="45"/>
      <c r="CY344" s="43"/>
      <c r="CZ344" s="42"/>
      <c r="DA344" s="43"/>
      <c r="DB344" s="42"/>
      <c r="DC344" s="43"/>
      <c r="DD344" s="42"/>
      <c r="DE344" s="43"/>
      <c r="DF344" s="42"/>
      <c r="DG344" s="43"/>
      <c r="DH344" s="43"/>
      <c r="DI344" s="39"/>
    </row>
    <row r="345" spans="1:113" s="38" customFormat="1" ht="88.5" hidden="1" customHeight="1" x14ac:dyDescent="0.25">
      <c r="A345" s="126">
        <v>136</v>
      </c>
      <c r="B345" s="126"/>
      <c r="C345" s="310" t="s">
        <v>422</v>
      </c>
      <c r="D345" s="310" t="s">
        <v>35</v>
      </c>
      <c r="E345" s="310" t="s">
        <v>421</v>
      </c>
      <c r="F345" s="310" t="s">
        <v>34</v>
      </c>
      <c r="G345" s="310" t="s">
        <v>421</v>
      </c>
      <c r="H345" s="310" t="s">
        <v>421</v>
      </c>
      <c r="I345" s="327"/>
      <c r="J345" s="329" t="s">
        <v>115</v>
      </c>
      <c r="K345" s="329" t="s">
        <v>27</v>
      </c>
      <c r="L345" s="310" t="s">
        <v>347</v>
      </c>
      <c r="M345" s="341" t="s">
        <v>182</v>
      </c>
      <c r="N345" s="51" t="s">
        <v>24</v>
      </c>
      <c r="O345" s="50"/>
      <c r="P345" s="341" t="s">
        <v>24</v>
      </c>
      <c r="Q345" s="341"/>
      <c r="R345" s="341"/>
      <c r="S345" s="341"/>
      <c r="T345" s="341"/>
      <c r="U345" s="341"/>
      <c r="V345" s="341"/>
      <c r="W345" s="341"/>
      <c r="X345" s="341"/>
      <c r="Y345" s="341"/>
      <c r="Z345" s="341"/>
      <c r="AA345" s="47">
        <f t="shared" ref="AA345:AA360" si="140">COUNTIF(P345:Z345,"x")</f>
        <v>1</v>
      </c>
      <c r="AB345" s="329"/>
      <c r="AC345" s="341" t="s">
        <v>144</v>
      </c>
      <c r="AD345" s="329" t="s">
        <v>144</v>
      </c>
      <c r="AE345" s="329"/>
      <c r="AF345" s="329"/>
      <c r="AG345" s="329"/>
      <c r="AH345" s="329"/>
      <c r="AI345" s="329"/>
      <c r="AJ345" s="329"/>
      <c r="AK345" s="329"/>
      <c r="AL345" s="329"/>
      <c r="AM345" s="329"/>
      <c r="AN345" s="329"/>
      <c r="AO345" s="329"/>
      <c r="AP345" s="329"/>
      <c r="AQ345" s="329"/>
      <c r="AR345" s="329"/>
      <c r="AS345" s="329"/>
      <c r="AT345" s="329"/>
      <c r="AU345" s="329"/>
      <c r="AV345" s="329"/>
      <c r="AW345" s="329"/>
      <c r="AX345" s="329"/>
      <c r="AY345" s="39"/>
      <c r="AZ345" s="39"/>
      <c r="BA345" s="39"/>
      <c r="BB345" s="39"/>
      <c r="BC345" s="329"/>
      <c r="BD345" s="329"/>
      <c r="BE345" s="329"/>
      <c r="BF345" s="329"/>
      <c r="BG345" s="329"/>
      <c r="BH345" s="329"/>
      <c r="BI345" s="329"/>
      <c r="BJ345" s="45">
        <v>2</v>
      </c>
      <c r="BK345" s="45">
        <v>1</v>
      </c>
      <c r="BL345" s="45">
        <v>2</v>
      </c>
      <c r="BM345" s="45">
        <v>2</v>
      </c>
      <c r="BN345" s="45">
        <v>2</v>
      </c>
      <c r="BO345" s="45">
        <v>2</v>
      </c>
      <c r="BP345" s="45">
        <v>2</v>
      </c>
      <c r="BQ345" s="45">
        <v>2</v>
      </c>
      <c r="BR345" s="45">
        <v>2</v>
      </c>
      <c r="BS345" s="45">
        <v>2</v>
      </c>
      <c r="BT345" s="45">
        <v>1</v>
      </c>
      <c r="BU345" s="45">
        <v>2</v>
      </c>
      <c r="BV345" s="45">
        <v>2</v>
      </c>
      <c r="BW345" s="45">
        <v>2</v>
      </c>
      <c r="BX345" s="45">
        <v>2</v>
      </c>
      <c r="BY345" s="45">
        <v>2</v>
      </c>
      <c r="BZ345" s="45">
        <v>1</v>
      </c>
      <c r="CA345" s="45">
        <v>2</v>
      </c>
      <c r="CB345" s="45">
        <v>2</v>
      </c>
      <c r="CC345" s="45">
        <v>2</v>
      </c>
      <c r="CD345" s="45">
        <v>2</v>
      </c>
      <c r="CE345" s="45">
        <v>2</v>
      </c>
      <c r="CF345" s="45">
        <v>2</v>
      </c>
      <c r="CG345" s="45">
        <v>2</v>
      </c>
      <c r="CH345" s="45">
        <v>2</v>
      </c>
      <c r="CI345" s="45">
        <v>2</v>
      </c>
      <c r="CJ345" s="45">
        <v>2</v>
      </c>
      <c r="CK345" s="45">
        <v>2</v>
      </c>
      <c r="CL345" s="45">
        <v>2</v>
      </c>
      <c r="CM345" s="45">
        <v>2</v>
      </c>
      <c r="CN345" s="45">
        <v>1</v>
      </c>
      <c r="CO345" s="45">
        <v>2</v>
      </c>
      <c r="CP345" s="45">
        <v>2</v>
      </c>
      <c r="CQ345" s="45">
        <v>2</v>
      </c>
      <c r="CR345" s="45">
        <v>2</v>
      </c>
      <c r="CS345" s="45">
        <v>2</v>
      </c>
      <c r="CT345" s="45">
        <v>2</v>
      </c>
      <c r="CU345" s="45">
        <v>2</v>
      </c>
      <c r="CV345" s="45">
        <v>2</v>
      </c>
      <c r="CW345" s="45">
        <v>2</v>
      </c>
      <c r="CX345" s="45">
        <v>2</v>
      </c>
      <c r="CY345" s="43">
        <f>COUNTIF($BI345:$CX345,2)</f>
        <v>37</v>
      </c>
      <c r="CZ345" s="42">
        <f>CY345/COUNTA($BI345:$CX345)</f>
        <v>0.90243902439024393</v>
      </c>
      <c r="DA345" s="43">
        <f>COUNTIF($BI345:$CX345,1)</f>
        <v>4</v>
      </c>
      <c r="DB345" s="42">
        <f>DA345/COUNTA($BI345:$CX345)</f>
        <v>9.7560975609756101E-2</v>
      </c>
      <c r="DC345" s="43">
        <f t="shared" ref="DC345:DC360" si="141">COUNTIF($BI345:$CX345,0)</f>
        <v>0</v>
      </c>
      <c r="DD345" s="42">
        <f t="shared" ref="DD345:DD360" si="142">DC345/COUNTA($BI345:$CX345)</f>
        <v>0</v>
      </c>
      <c r="DE345" s="43">
        <f t="shared" ref="DE345:DE360" si="143">COUNTIF($BI345:$CX345,"KĐG")</f>
        <v>0</v>
      </c>
      <c r="DF345" s="42">
        <f t="shared" ref="DF345:DF360" si="144">DE345/COUNTA($BI345:$CX345)</f>
        <v>0</v>
      </c>
      <c r="DG345" s="52">
        <f>(((CY345*2)+(DA345*1)+(DC345*0)))/COUNTA($BI345:$CX345)</f>
        <v>1.9024390243902438</v>
      </c>
      <c r="DH345" s="43" t="str">
        <f t="shared" ref="DH345:DH360" si="145">IF(DG345&gt;=1.6,"Đạt mục tiêu",IF(DG345&gt;=1,"Cần cố gắng","Chưa đạt"))</f>
        <v>Đạt mục tiêu</v>
      </c>
      <c r="DI345" s="39"/>
    </row>
    <row r="346" spans="1:113" s="38" customFormat="1" ht="141" hidden="1" customHeight="1" x14ac:dyDescent="0.25">
      <c r="A346" s="126">
        <v>137</v>
      </c>
      <c r="B346" s="126"/>
      <c r="C346" s="310" t="s">
        <v>420</v>
      </c>
      <c r="D346" s="310" t="s">
        <v>35</v>
      </c>
      <c r="E346" s="310" t="s">
        <v>419</v>
      </c>
      <c r="F346" s="310" t="s">
        <v>34</v>
      </c>
      <c r="G346" s="310" t="s">
        <v>419</v>
      </c>
      <c r="H346" s="310" t="s">
        <v>419</v>
      </c>
      <c r="I346" s="327"/>
      <c r="J346" s="329" t="s">
        <v>43</v>
      </c>
      <c r="K346" s="329" t="s">
        <v>27</v>
      </c>
      <c r="L346" s="310" t="s">
        <v>347</v>
      </c>
      <c r="M346" s="341" t="s">
        <v>37</v>
      </c>
      <c r="N346" s="51" t="s">
        <v>24</v>
      </c>
      <c r="O346" s="50"/>
      <c r="P346" s="341"/>
      <c r="Q346" s="341"/>
      <c r="R346" s="341"/>
      <c r="S346" s="341" t="s">
        <v>24</v>
      </c>
      <c r="T346" s="341"/>
      <c r="U346" s="341"/>
      <c r="V346" s="341"/>
      <c r="W346" s="341"/>
      <c r="X346" s="341"/>
      <c r="Y346" s="341"/>
      <c r="Z346" s="341"/>
      <c r="AA346" s="47">
        <f t="shared" si="140"/>
        <v>1</v>
      </c>
      <c r="AB346" s="341"/>
      <c r="AC346" s="341"/>
      <c r="AD346" s="329"/>
      <c r="AE346" s="329"/>
      <c r="AF346" s="329"/>
      <c r="AG346" s="329"/>
      <c r="AH346" s="329"/>
      <c r="AI346" s="329"/>
      <c r="AJ346" s="329"/>
      <c r="AK346" s="329"/>
      <c r="AL346" s="329"/>
      <c r="AM346" s="329" t="s">
        <v>144</v>
      </c>
      <c r="AN346" s="329" t="s">
        <v>144</v>
      </c>
      <c r="AO346" s="329" t="s">
        <v>144</v>
      </c>
      <c r="AP346" s="329" t="s">
        <v>144</v>
      </c>
      <c r="AQ346" s="329"/>
      <c r="AR346" s="329" t="s">
        <v>144</v>
      </c>
      <c r="AS346" s="329" t="s">
        <v>144</v>
      </c>
      <c r="AT346" s="329" t="s">
        <v>144</v>
      </c>
      <c r="AU346" s="329"/>
      <c r="AV346" s="329"/>
      <c r="AW346" s="329"/>
      <c r="AX346" s="329"/>
      <c r="AY346" s="39"/>
      <c r="AZ346" s="39"/>
      <c r="BA346" s="39"/>
      <c r="BB346" s="39"/>
      <c r="BC346" s="329"/>
      <c r="BD346" s="329"/>
      <c r="BE346" s="329"/>
      <c r="BF346" s="329"/>
      <c r="BG346" s="329"/>
      <c r="BH346" s="329"/>
      <c r="BI346" s="329"/>
      <c r="BJ346" s="45">
        <v>2</v>
      </c>
      <c r="BK346" s="45">
        <v>1</v>
      </c>
      <c r="BL346" s="45">
        <v>2</v>
      </c>
      <c r="BM346" s="45">
        <v>2</v>
      </c>
      <c r="BN346" s="45">
        <v>2</v>
      </c>
      <c r="BO346" s="45">
        <v>2</v>
      </c>
      <c r="BP346" s="45">
        <v>2</v>
      </c>
      <c r="BQ346" s="45">
        <v>2</v>
      </c>
      <c r="BR346" s="45">
        <v>2</v>
      </c>
      <c r="BS346" s="45">
        <v>2</v>
      </c>
      <c r="BT346" s="45">
        <v>1</v>
      </c>
      <c r="BU346" s="45">
        <v>2</v>
      </c>
      <c r="BV346" s="45">
        <v>2</v>
      </c>
      <c r="BW346" s="45">
        <v>2</v>
      </c>
      <c r="BX346" s="45">
        <v>2</v>
      </c>
      <c r="BY346" s="45">
        <v>2</v>
      </c>
      <c r="BZ346" s="45">
        <v>1</v>
      </c>
      <c r="CA346" s="45">
        <v>2</v>
      </c>
      <c r="CB346" s="45">
        <v>2</v>
      </c>
      <c r="CC346" s="45">
        <v>2</v>
      </c>
      <c r="CD346" s="45">
        <v>2</v>
      </c>
      <c r="CE346" s="45">
        <v>2</v>
      </c>
      <c r="CF346" s="45">
        <v>2</v>
      </c>
      <c r="CG346" s="45">
        <v>2</v>
      </c>
      <c r="CH346" s="45">
        <v>2</v>
      </c>
      <c r="CI346" s="45">
        <v>2</v>
      </c>
      <c r="CJ346" s="45">
        <v>2</v>
      </c>
      <c r="CK346" s="45">
        <v>2</v>
      </c>
      <c r="CL346" s="45">
        <v>2</v>
      </c>
      <c r="CM346" s="45">
        <v>2</v>
      </c>
      <c r="CN346" s="45">
        <v>1</v>
      </c>
      <c r="CO346" s="45">
        <v>2</v>
      </c>
      <c r="CP346" s="45">
        <v>2</v>
      </c>
      <c r="CQ346" s="45">
        <v>2</v>
      </c>
      <c r="CR346" s="45">
        <v>2</v>
      </c>
      <c r="CS346" s="45">
        <v>2</v>
      </c>
      <c r="CT346" s="45">
        <v>2</v>
      </c>
      <c r="CU346" s="45">
        <v>2</v>
      </c>
      <c r="CV346" s="45">
        <v>2</v>
      </c>
      <c r="CW346" s="45">
        <v>2</v>
      </c>
      <c r="CX346" s="45">
        <v>2</v>
      </c>
      <c r="CY346" s="40">
        <f>COUNTIF($BI346:$CX346,2)</f>
        <v>37</v>
      </c>
      <c r="CZ346" s="53">
        <f>CY346/COUNTA($BI346:$CX346)</f>
        <v>0.90243902439024393</v>
      </c>
      <c r="DA346" s="40">
        <f>COUNTIF($BI346:$CX346,1)</f>
        <v>4</v>
      </c>
      <c r="DB346" s="44">
        <f>DA346/33</f>
        <v>0.12121212121212122</v>
      </c>
      <c r="DC346" s="40">
        <f t="shared" si="141"/>
        <v>0</v>
      </c>
      <c r="DD346" s="44">
        <f t="shared" si="142"/>
        <v>0</v>
      </c>
      <c r="DE346" s="43">
        <f t="shared" si="143"/>
        <v>0</v>
      </c>
      <c r="DF346" s="42">
        <f t="shared" si="144"/>
        <v>0</v>
      </c>
      <c r="DG346" s="41">
        <f>(((CY346*2)+(DA346*1)+(DC346*0)))/COUNTA($BI346:$CX346)</f>
        <v>1.9024390243902438</v>
      </c>
      <c r="DH346" s="40" t="str">
        <f t="shared" si="145"/>
        <v>Đạt mục tiêu</v>
      </c>
      <c r="DI346" s="39"/>
    </row>
    <row r="347" spans="1:113" s="38" customFormat="1" ht="70.5" hidden="1" customHeight="1" x14ac:dyDescent="0.25">
      <c r="A347" s="61">
        <v>137</v>
      </c>
      <c r="B347" s="61"/>
      <c r="C347" s="310" t="s">
        <v>418</v>
      </c>
      <c r="D347" s="310" t="s">
        <v>35</v>
      </c>
      <c r="E347" s="310" t="s">
        <v>417</v>
      </c>
      <c r="F347" s="310" t="s">
        <v>35</v>
      </c>
      <c r="G347" s="310" t="s">
        <v>417</v>
      </c>
      <c r="H347" s="310" t="s">
        <v>417</v>
      </c>
      <c r="I347" s="327"/>
      <c r="J347" s="329" t="s">
        <v>30</v>
      </c>
      <c r="K347" s="329" t="s">
        <v>27</v>
      </c>
      <c r="L347" s="310" t="s">
        <v>347</v>
      </c>
      <c r="M347" s="341" t="s">
        <v>37</v>
      </c>
      <c r="N347" s="51" t="s">
        <v>24</v>
      </c>
      <c r="O347" s="50"/>
      <c r="P347" s="341"/>
      <c r="Q347" s="341" t="s">
        <v>24</v>
      </c>
      <c r="R347" s="341"/>
      <c r="S347" s="341"/>
      <c r="T347" s="341"/>
      <c r="U347" s="341"/>
      <c r="V347" s="341"/>
      <c r="W347" s="341"/>
      <c r="X347" s="341"/>
      <c r="Y347" s="341"/>
      <c r="Z347" s="341"/>
      <c r="AA347" s="47">
        <f t="shared" si="140"/>
        <v>1</v>
      </c>
      <c r="AB347" s="341"/>
      <c r="AC347" s="341"/>
      <c r="AD347" s="329"/>
      <c r="AE347" s="329" t="s">
        <v>23</v>
      </c>
      <c r="AF347" s="329" t="s">
        <v>23</v>
      </c>
      <c r="AG347" s="329"/>
      <c r="AH347" s="329"/>
      <c r="AI347" s="329"/>
      <c r="AJ347" s="329"/>
      <c r="AK347" s="329"/>
      <c r="AL347" s="329"/>
      <c r="AM347" s="329"/>
      <c r="AN347" s="329"/>
      <c r="AO347" s="329"/>
      <c r="AP347" s="329"/>
      <c r="AQ347" s="329"/>
      <c r="AR347" s="329"/>
      <c r="AS347" s="329"/>
      <c r="AT347" s="329"/>
      <c r="AU347" s="329"/>
      <c r="AV347" s="329"/>
      <c r="AW347" s="329"/>
      <c r="AX347" s="329"/>
      <c r="AY347" s="39"/>
      <c r="AZ347" s="39"/>
      <c r="BA347" s="39"/>
      <c r="BB347" s="39"/>
      <c r="BC347" s="329"/>
      <c r="BD347" s="329"/>
      <c r="BE347" s="329"/>
      <c r="BF347" s="329"/>
      <c r="BG347" s="329"/>
      <c r="BH347" s="329"/>
      <c r="BI347" s="329"/>
      <c r="BJ347" s="45">
        <v>2</v>
      </c>
      <c r="BK347" s="45">
        <v>1</v>
      </c>
      <c r="BL347" s="45">
        <v>2</v>
      </c>
      <c r="BM347" s="45">
        <v>2</v>
      </c>
      <c r="BN347" s="45">
        <v>2</v>
      </c>
      <c r="BO347" s="45">
        <v>2</v>
      </c>
      <c r="BP347" s="45">
        <v>2</v>
      </c>
      <c r="BQ347" s="45">
        <v>2</v>
      </c>
      <c r="BR347" s="45">
        <v>2</v>
      </c>
      <c r="BS347" s="45">
        <v>2</v>
      </c>
      <c r="BT347" s="45">
        <v>1</v>
      </c>
      <c r="BU347" s="45">
        <v>2</v>
      </c>
      <c r="BV347" s="45">
        <v>2</v>
      </c>
      <c r="BW347" s="45">
        <v>2</v>
      </c>
      <c r="BX347" s="45">
        <v>2</v>
      </c>
      <c r="BY347" s="45">
        <v>2</v>
      </c>
      <c r="BZ347" s="45">
        <v>1</v>
      </c>
      <c r="CA347" s="45">
        <v>2</v>
      </c>
      <c r="CB347" s="45">
        <v>2</v>
      </c>
      <c r="CC347" s="45">
        <v>2</v>
      </c>
      <c r="CD347" s="45">
        <v>2</v>
      </c>
      <c r="CE347" s="45">
        <v>2</v>
      </c>
      <c r="CF347" s="45">
        <v>2</v>
      </c>
      <c r="CG347" s="45">
        <v>2</v>
      </c>
      <c r="CH347" s="45">
        <v>2</v>
      </c>
      <c r="CI347" s="45">
        <v>2</v>
      </c>
      <c r="CJ347" s="45">
        <v>2</v>
      </c>
      <c r="CK347" s="45">
        <v>2</v>
      </c>
      <c r="CL347" s="45">
        <v>2</v>
      </c>
      <c r="CM347" s="45">
        <v>2</v>
      </c>
      <c r="CN347" s="45">
        <v>1</v>
      </c>
      <c r="CO347" s="45">
        <v>2</v>
      </c>
      <c r="CP347" s="45">
        <v>2</v>
      </c>
      <c r="CQ347" s="45">
        <v>2</v>
      </c>
      <c r="CR347" s="45">
        <v>2</v>
      </c>
      <c r="CS347" s="45">
        <v>2</v>
      </c>
      <c r="CT347" s="45">
        <v>2</v>
      </c>
      <c r="CU347" s="45">
        <v>2</v>
      </c>
      <c r="CV347" s="45">
        <v>2</v>
      </c>
      <c r="CW347" s="45">
        <v>2</v>
      </c>
      <c r="CX347" s="45">
        <v>2</v>
      </c>
      <c r="CY347" s="43">
        <f>COUNTIF($BJ347:$CX347,2)</f>
        <v>37</v>
      </c>
      <c r="CZ347" s="42">
        <f>CY347/COUNTA($BJ347:$CX347)</f>
        <v>0.90243902439024393</v>
      </c>
      <c r="DA347" s="43">
        <f>COUNTIF($BJ347:$CX347,1)</f>
        <v>4</v>
      </c>
      <c r="DB347" s="42">
        <f>DA347/COUNTA($BJ347:$CX347)</f>
        <v>9.7560975609756101E-2</v>
      </c>
      <c r="DC347" s="43">
        <f t="shared" si="141"/>
        <v>0</v>
      </c>
      <c r="DD347" s="42">
        <f t="shared" si="142"/>
        <v>0</v>
      </c>
      <c r="DE347" s="43">
        <f t="shared" si="143"/>
        <v>0</v>
      </c>
      <c r="DF347" s="42">
        <f t="shared" si="144"/>
        <v>0</v>
      </c>
      <c r="DG347" s="52">
        <f>(((CY347*2)+(DA347*1)+(DC347*0)))/COUNTA($BJ347:$CX347)</f>
        <v>1.9024390243902438</v>
      </c>
      <c r="DH347" s="43" t="str">
        <f t="shared" si="145"/>
        <v>Đạt mục tiêu</v>
      </c>
      <c r="DI347" s="39"/>
    </row>
    <row r="348" spans="1:113" s="38" customFormat="1" ht="82.5" customHeight="1" x14ac:dyDescent="0.25">
      <c r="A348" s="713">
        <v>37</v>
      </c>
      <c r="B348" s="61"/>
      <c r="C348" s="655" t="s">
        <v>319</v>
      </c>
      <c r="D348" s="718" t="s">
        <v>35</v>
      </c>
      <c r="E348" s="655" t="s">
        <v>318</v>
      </c>
      <c r="F348" s="718" t="s">
        <v>34</v>
      </c>
      <c r="G348" s="374"/>
      <c r="H348" s="487" t="s">
        <v>1160</v>
      </c>
      <c r="I348" s="528" t="s">
        <v>1123</v>
      </c>
      <c r="J348" s="378" t="s">
        <v>33</v>
      </c>
      <c r="K348" s="108" t="s">
        <v>27</v>
      </c>
      <c r="L348" s="374"/>
      <c r="M348" s="380"/>
      <c r="N348" s="51"/>
      <c r="O348" s="50"/>
      <c r="P348" s="380"/>
      <c r="Q348" s="380"/>
      <c r="R348" s="380"/>
      <c r="S348" s="380"/>
      <c r="T348" s="380"/>
      <c r="U348" s="380"/>
      <c r="V348" s="380"/>
      <c r="W348" s="380"/>
      <c r="X348" s="380"/>
      <c r="Y348" s="380"/>
      <c r="Z348" s="380"/>
      <c r="AA348" s="47"/>
      <c r="AB348" s="380"/>
      <c r="AC348" s="380"/>
      <c r="AD348" s="378"/>
      <c r="AE348" s="378"/>
      <c r="AF348" s="378"/>
      <c r="AG348" s="378"/>
      <c r="AH348" s="378"/>
      <c r="AI348" s="378"/>
      <c r="AJ348" s="378"/>
      <c r="AK348" s="378"/>
      <c r="AL348" s="378"/>
      <c r="AM348" s="378"/>
      <c r="AN348" s="378"/>
      <c r="AO348" s="378"/>
      <c r="AP348" s="378"/>
      <c r="AQ348" s="378"/>
      <c r="AR348" s="378"/>
      <c r="AS348" s="378"/>
      <c r="AT348" s="378"/>
      <c r="AU348" s="378"/>
      <c r="AV348" s="378"/>
      <c r="AW348" s="378"/>
      <c r="AX348" s="378"/>
      <c r="AY348" s="108" t="s">
        <v>40</v>
      </c>
      <c r="AZ348" s="39"/>
      <c r="BA348" s="39"/>
      <c r="BB348" s="39" t="s">
        <v>40</v>
      </c>
      <c r="BC348" s="378"/>
      <c r="BD348" s="378"/>
      <c r="BE348" s="378"/>
      <c r="BF348" s="378"/>
      <c r="BG348" s="378"/>
      <c r="BH348" s="378"/>
      <c r="BI348" s="378"/>
      <c r="BJ348" s="45"/>
      <c r="BK348" s="45"/>
      <c r="BL348" s="45"/>
      <c r="BM348" s="45"/>
      <c r="BN348" s="45"/>
      <c r="BO348" s="45"/>
      <c r="BP348" s="45"/>
      <c r="BQ348" s="45"/>
      <c r="BR348" s="45"/>
      <c r="BS348" s="45"/>
      <c r="BT348" s="45"/>
      <c r="BU348" s="45"/>
      <c r="BV348" s="45"/>
      <c r="BW348" s="45"/>
      <c r="BX348" s="45"/>
      <c r="BY348" s="45"/>
      <c r="BZ348" s="45"/>
      <c r="CA348" s="45"/>
      <c r="CB348" s="45"/>
      <c r="CC348" s="45"/>
      <c r="CD348" s="45"/>
      <c r="CE348" s="45"/>
      <c r="CF348" s="45"/>
      <c r="CG348" s="45"/>
      <c r="CH348" s="45"/>
      <c r="CI348" s="45"/>
      <c r="CJ348" s="45"/>
      <c r="CK348" s="45"/>
      <c r="CL348" s="45"/>
      <c r="CM348" s="45"/>
      <c r="CN348" s="45"/>
      <c r="CO348" s="45"/>
      <c r="CP348" s="45"/>
      <c r="CQ348" s="45"/>
      <c r="CR348" s="45"/>
      <c r="CS348" s="45"/>
      <c r="CT348" s="45"/>
      <c r="CU348" s="45"/>
      <c r="CV348" s="45"/>
      <c r="CW348" s="45"/>
      <c r="CX348" s="45"/>
      <c r="CY348" s="43"/>
      <c r="CZ348" s="42"/>
      <c r="DA348" s="43"/>
      <c r="DB348" s="42"/>
      <c r="DC348" s="43"/>
      <c r="DD348" s="42"/>
      <c r="DE348" s="43"/>
      <c r="DF348" s="42"/>
      <c r="DG348" s="52"/>
      <c r="DH348" s="43"/>
      <c r="DI348" s="39"/>
    </row>
    <row r="349" spans="1:113" s="38" customFormat="1" ht="102" customHeight="1" x14ac:dyDescent="0.25">
      <c r="A349" s="715"/>
      <c r="B349" s="61"/>
      <c r="C349" s="657"/>
      <c r="D349" s="719"/>
      <c r="E349" s="657"/>
      <c r="F349" s="719"/>
      <c r="G349" s="374"/>
      <c r="H349" s="487" t="s">
        <v>1161</v>
      </c>
      <c r="I349" s="528" t="s">
        <v>1123</v>
      </c>
      <c r="J349" s="378" t="s">
        <v>33</v>
      </c>
      <c r="K349" s="108" t="s">
        <v>27</v>
      </c>
      <c r="L349" s="374"/>
      <c r="M349" s="380"/>
      <c r="N349" s="51"/>
      <c r="O349" s="50"/>
      <c r="P349" s="380"/>
      <c r="Q349" s="380"/>
      <c r="R349" s="380"/>
      <c r="S349" s="380"/>
      <c r="T349" s="380"/>
      <c r="U349" s="380"/>
      <c r="V349" s="380"/>
      <c r="W349" s="380"/>
      <c r="X349" s="380"/>
      <c r="Y349" s="380"/>
      <c r="Z349" s="380"/>
      <c r="AA349" s="47"/>
      <c r="AB349" s="380"/>
      <c r="AC349" s="380"/>
      <c r="AD349" s="378"/>
      <c r="AE349" s="378"/>
      <c r="AF349" s="378"/>
      <c r="AG349" s="378"/>
      <c r="AH349" s="378"/>
      <c r="AI349" s="378"/>
      <c r="AJ349" s="378"/>
      <c r="AK349" s="378"/>
      <c r="AL349" s="378"/>
      <c r="AM349" s="378"/>
      <c r="AN349" s="378"/>
      <c r="AO349" s="378"/>
      <c r="AP349" s="378"/>
      <c r="AQ349" s="378"/>
      <c r="AR349" s="378"/>
      <c r="AS349" s="378"/>
      <c r="AT349" s="378"/>
      <c r="AU349" s="378"/>
      <c r="AV349" s="378"/>
      <c r="AW349" s="378"/>
      <c r="AX349" s="378"/>
      <c r="AY349" s="39"/>
      <c r="AZ349" s="39" t="s">
        <v>40</v>
      </c>
      <c r="BA349" s="39" t="s">
        <v>40</v>
      </c>
      <c r="BB349" s="39"/>
      <c r="BC349" s="378"/>
      <c r="BD349" s="378"/>
      <c r="BE349" s="378"/>
      <c r="BF349" s="378"/>
      <c r="BG349" s="378"/>
      <c r="BH349" s="378"/>
      <c r="BI349" s="378"/>
      <c r="BJ349" s="45"/>
      <c r="BK349" s="45"/>
      <c r="BL349" s="45"/>
      <c r="BM349" s="45"/>
      <c r="BN349" s="45"/>
      <c r="BO349" s="45"/>
      <c r="BP349" s="45"/>
      <c r="BQ349" s="45"/>
      <c r="BR349" s="45"/>
      <c r="BS349" s="45"/>
      <c r="BT349" s="45"/>
      <c r="BU349" s="45"/>
      <c r="BV349" s="45"/>
      <c r="BW349" s="45"/>
      <c r="BX349" s="45"/>
      <c r="BY349" s="45"/>
      <c r="BZ349" s="45"/>
      <c r="CA349" s="45"/>
      <c r="CB349" s="45"/>
      <c r="CC349" s="45"/>
      <c r="CD349" s="45"/>
      <c r="CE349" s="45"/>
      <c r="CF349" s="45"/>
      <c r="CG349" s="45"/>
      <c r="CH349" s="45"/>
      <c r="CI349" s="45"/>
      <c r="CJ349" s="45"/>
      <c r="CK349" s="45"/>
      <c r="CL349" s="45"/>
      <c r="CM349" s="45"/>
      <c r="CN349" s="45"/>
      <c r="CO349" s="45"/>
      <c r="CP349" s="45"/>
      <c r="CQ349" s="45"/>
      <c r="CR349" s="45"/>
      <c r="CS349" s="45"/>
      <c r="CT349" s="45"/>
      <c r="CU349" s="45"/>
      <c r="CV349" s="45"/>
      <c r="CW349" s="45"/>
      <c r="CX349" s="45"/>
      <c r="CY349" s="43"/>
      <c r="CZ349" s="42"/>
      <c r="DA349" s="43"/>
      <c r="DB349" s="42"/>
      <c r="DC349" s="43"/>
      <c r="DD349" s="42"/>
      <c r="DE349" s="43"/>
      <c r="DF349" s="42"/>
      <c r="DG349" s="52"/>
      <c r="DH349" s="43"/>
      <c r="DI349" s="39"/>
    </row>
    <row r="350" spans="1:113" s="38" customFormat="1" ht="169.5" hidden="1" customHeight="1" x14ac:dyDescent="0.25">
      <c r="A350" s="268">
        <v>138</v>
      </c>
      <c r="B350" s="268"/>
      <c r="C350" s="310" t="s">
        <v>416</v>
      </c>
      <c r="D350" s="719"/>
      <c r="E350" s="310" t="s">
        <v>415</v>
      </c>
      <c r="F350" s="719"/>
      <c r="G350" s="310" t="s">
        <v>415</v>
      </c>
      <c r="H350" s="310" t="s">
        <v>414</v>
      </c>
      <c r="I350" s="327"/>
      <c r="J350" s="329" t="s">
        <v>47</v>
      </c>
      <c r="K350" s="329" t="s">
        <v>27</v>
      </c>
      <c r="L350" s="310" t="s">
        <v>347</v>
      </c>
      <c r="M350" s="341" t="s">
        <v>37</v>
      </c>
      <c r="N350" s="51" t="s">
        <v>24</v>
      </c>
      <c r="O350" s="50"/>
      <c r="P350" s="341"/>
      <c r="Q350" s="341"/>
      <c r="R350" s="341"/>
      <c r="S350" s="341"/>
      <c r="T350" s="341" t="s">
        <v>24</v>
      </c>
      <c r="U350" s="341"/>
      <c r="V350" s="341"/>
      <c r="W350" s="341"/>
      <c r="X350" s="341"/>
      <c r="Y350" s="341"/>
      <c r="Z350" s="341"/>
      <c r="AA350" s="47">
        <f t="shared" si="140"/>
        <v>1</v>
      </c>
      <c r="AB350" s="341"/>
      <c r="AC350" s="341"/>
      <c r="AD350" s="329"/>
      <c r="AE350" s="329"/>
      <c r="AF350" s="329"/>
      <c r="AG350" s="329"/>
      <c r="AH350" s="329"/>
      <c r="AI350" s="329"/>
      <c r="AJ350" s="329"/>
      <c r="AK350" s="329"/>
      <c r="AL350" s="329"/>
      <c r="AM350" s="329"/>
      <c r="AN350" s="329"/>
      <c r="AO350" s="329"/>
      <c r="AP350" s="329"/>
      <c r="AQ350" s="329" t="s">
        <v>23</v>
      </c>
      <c r="AR350" s="329" t="s">
        <v>23</v>
      </c>
      <c r="AS350" s="329" t="s">
        <v>23</v>
      </c>
      <c r="AT350" s="329" t="s">
        <v>23</v>
      </c>
      <c r="AU350" s="329"/>
      <c r="AV350" s="329"/>
      <c r="AW350" s="329"/>
      <c r="AX350" s="329"/>
      <c r="AY350" s="39"/>
      <c r="AZ350" s="39"/>
      <c r="BA350" s="39"/>
      <c r="BB350" s="39"/>
      <c r="BC350" s="329"/>
      <c r="BD350" s="329"/>
      <c r="BE350" s="329"/>
      <c r="BF350" s="329"/>
      <c r="BG350" s="329"/>
      <c r="BH350" s="329"/>
      <c r="BI350" s="329"/>
      <c r="BJ350" s="45">
        <v>2</v>
      </c>
      <c r="BK350" s="45">
        <v>2</v>
      </c>
      <c r="BL350" s="45">
        <v>2</v>
      </c>
      <c r="BM350" s="45">
        <v>2</v>
      </c>
      <c r="BN350" s="45">
        <v>2</v>
      </c>
      <c r="BO350" s="45">
        <v>2</v>
      </c>
      <c r="BP350" s="45">
        <v>2</v>
      </c>
      <c r="BQ350" s="45">
        <v>2</v>
      </c>
      <c r="BR350" s="45">
        <v>2</v>
      </c>
      <c r="BS350" s="45">
        <v>2</v>
      </c>
      <c r="BT350" s="45">
        <v>2</v>
      </c>
      <c r="BU350" s="45">
        <v>2</v>
      </c>
      <c r="BV350" s="45">
        <v>2</v>
      </c>
      <c r="BW350" s="45">
        <v>2</v>
      </c>
      <c r="BX350" s="45">
        <v>2</v>
      </c>
      <c r="BY350" s="45">
        <v>2</v>
      </c>
      <c r="BZ350" s="45">
        <v>2</v>
      </c>
      <c r="CA350" s="45">
        <v>2</v>
      </c>
      <c r="CB350" s="45">
        <v>2</v>
      </c>
      <c r="CC350" s="45">
        <v>2</v>
      </c>
      <c r="CD350" s="45">
        <v>2</v>
      </c>
      <c r="CE350" s="45">
        <v>2</v>
      </c>
      <c r="CF350" s="45">
        <v>2</v>
      </c>
      <c r="CG350" s="45">
        <v>2</v>
      </c>
      <c r="CH350" s="45">
        <v>2</v>
      </c>
      <c r="CI350" s="45">
        <v>2</v>
      </c>
      <c r="CJ350" s="45">
        <v>2</v>
      </c>
      <c r="CK350" s="45">
        <v>2</v>
      </c>
      <c r="CL350" s="45">
        <v>2</v>
      </c>
      <c r="CM350" s="45">
        <v>2</v>
      </c>
      <c r="CN350" s="45">
        <v>2</v>
      </c>
      <c r="CO350" s="45">
        <v>2</v>
      </c>
      <c r="CP350" s="45">
        <v>2</v>
      </c>
      <c r="CQ350" s="45">
        <v>2</v>
      </c>
      <c r="CR350" s="45">
        <v>2</v>
      </c>
      <c r="CS350" s="45">
        <v>2</v>
      </c>
      <c r="CT350" s="45">
        <v>2</v>
      </c>
      <c r="CU350" s="45"/>
      <c r="CV350" s="45"/>
      <c r="CW350" s="45"/>
      <c r="CX350" s="45">
        <v>2</v>
      </c>
      <c r="CY350" s="40">
        <f t="shared" ref="CY350:CY360" si="146">COUNTIF($BI350:$CX350,2)</f>
        <v>38</v>
      </c>
      <c r="CZ350" s="44">
        <f>CY350/33</f>
        <v>1.1515151515151516</v>
      </c>
      <c r="DA350" s="40">
        <f>COUNTIF($BI350:$CX350,1)</f>
        <v>0</v>
      </c>
      <c r="DB350" s="44">
        <f>DA350/33</f>
        <v>0</v>
      </c>
      <c r="DC350" s="40">
        <f t="shared" si="141"/>
        <v>0</v>
      </c>
      <c r="DD350" s="44">
        <f t="shared" si="142"/>
        <v>0</v>
      </c>
      <c r="DE350" s="43">
        <f t="shared" si="143"/>
        <v>0</v>
      </c>
      <c r="DF350" s="42">
        <f t="shared" si="144"/>
        <v>0</v>
      </c>
      <c r="DG350" s="41">
        <f t="shared" ref="DG350:DG360" si="147">(((CY350*2)+(DA350*1)+(DC350*0)))/COUNTA($BI350:$CX350)</f>
        <v>2</v>
      </c>
      <c r="DH350" s="40" t="str">
        <f t="shared" si="145"/>
        <v>Đạt mục tiêu</v>
      </c>
      <c r="DI350" s="39"/>
    </row>
    <row r="351" spans="1:113" s="38" customFormat="1" ht="50.25" hidden="1" customHeight="1" x14ac:dyDescent="0.25">
      <c r="A351" s="268">
        <v>139</v>
      </c>
      <c r="B351" s="268"/>
      <c r="C351" s="310" t="s">
        <v>413</v>
      </c>
      <c r="D351" s="719"/>
      <c r="E351" s="310" t="s">
        <v>412</v>
      </c>
      <c r="F351" s="719"/>
      <c r="G351" s="310" t="s">
        <v>412</v>
      </c>
      <c r="H351" s="310" t="s">
        <v>412</v>
      </c>
      <c r="I351" s="327"/>
      <c r="J351" s="329" t="s">
        <v>66</v>
      </c>
      <c r="K351" s="329" t="s">
        <v>27</v>
      </c>
      <c r="L351" s="310" t="s">
        <v>347</v>
      </c>
      <c r="M351" s="341" t="s">
        <v>37</v>
      </c>
      <c r="N351" s="51" t="s">
        <v>24</v>
      </c>
      <c r="O351" s="50"/>
      <c r="P351" s="341"/>
      <c r="Q351" s="341"/>
      <c r="R351" s="341"/>
      <c r="S351" s="341"/>
      <c r="T351" s="341"/>
      <c r="U351" s="341" t="s">
        <v>24</v>
      </c>
      <c r="V351" s="341"/>
      <c r="W351" s="341"/>
      <c r="X351" s="341"/>
      <c r="Y351" s="341"/>
      <c r="Z351" s="341"/>
      <c r="AA351" s="47">
        <f t="shared" si="140"/>
        <v>1</v>
      </c>
      <c r="AB351" s="341"/>
      <c r="AC351" s="341"/>
      <c r="AD351" s="329"/>
      <c r="AE351" s="329"/>
      <c r="AF351" s="329"/>
      <c r="AG351" s="329"/>
      <c r="AH351" s="329"/>
      <c r="AI351" s="329"/>
      <c r="AJ351" s="329"/>
      <c r="AK351" s="329"/>
      <c r="AL351" s="329"/>
      <c r="AM351" s="329"/>
      <c r="AN351" s="329"/>
      <c r="AO351" s="329"/>
      <c r="AP351" s="329"/>
      <c r="AQ351" s="329"/>
      <c r="AR351" s="329"/>
      <c r="AS351" s="329"/>
      <c r="AT351" s="329"/>
      <c r="AU351" s="329" t="s">
        <v>144</v>
      </c>
      <c r="AV351" s="329" t="s">
        <v>144</v>
      </c>
      <c r="AW351" s="329"/>
      <c r="AX351" s="329"/>
      <c r="AY351" s="39"/>
      <c r="AZ351" s="39"/>
      <c r="BA351" s="39"/>
      <c r="BB351" s="39"/>
      <c r="BC351" s="329"/>
      <c r="BD351" s="329"/>
      <c r="BE351" s="329"/>
      <c r="BF351" s="329"/>
      <c r="BG351" s="329"/>
      <c r="BH351" s="329"/>
      <c r="BI351" s="329"/>
      <c r="BJ351" s="45">
        <v>2</v>
      </c>
      <c r="BK351" s="45">
        <v>2</v>
      </c>
      <c r="BL351" s="45">
        <v>2</v>
      </c>
      <c r="BM351" s="45">
        <v>2</v>
      </c>
      <c r="BN351" s="45">
        <v>2</v>
      </c>
      <c r="BO351" s="45">
        <v>2</v>
      </c>
      <c r="BP351" s="45">
        <v>2</v>
      </c>
      <c r="BQ351" s="45">
        <v>2</v>
      </c>
      <c r="BR351" s="45">
        <v>2</v>
      </c>
      <c r="BS351" s="45">
        <v>2</v>
      </c>
      <c r="BT351" s="45">
        <v>2</v>
      </c>
      <c r="BU351" s="45">
        <v>2</v>
      </c>
      <c r="BV351" s="45">
        <v>2</v>
      </c>
      <c r="BW351" s="45">
        <v>2</v>
      </c>
      <c r="BX351" s="45">
        <v>2</v>
      </c>
      <c r="BY351" s="45">
        <v>2</v>
      </c>
      <c r="BZ351" s="45">
        <v>2</v>
      </c>
      <c r="CA351" s="45">
        <v>2</v>
      </c>
      <c r="CB351" s="45">
        <v>2</v>
      </c>
      <c r="CC351" s="45">
        <v>2</v>
      </c>
      <c r="CD351" s="45">
        <v>2</v>
      </c>
      <c r="CE351" s="45">
        <v>2</v>
      </c>
      <c r="CF351" s="45">
        <v>2</v>
      </c>
      <c r="CG351" s="45">
        <v>2</v>
      </c>
      <c r="CH351" s="45">
        <v>2</v>
      </c>
      <c r="CI351" s="45">
        <v>2</v>
      </c>
      <c r="CJ351" s="45">
        <v>2</v>
      </c>
      <c r="CK351" s="45">
        <v>2</v>
      </c>
      <c r="CL351" s="45">
        <v>2</v>
      </c>
      <c r="CM351" s="45">
        <v>2</v>
      </c>
      <c r="CN351" s="45">
        <v>2</v>
      </c>
      <c r="CO351" s="45">
        <v>2</v>
      </c>
      <c r="CP351" s="45">
        <v>2</v>
      </c>
      <c r="CQ351" s="45">
        <v>2</v>
      </c>
      <c r="CR351" s="45">
        <v>2</v>
      </c>
      <c r="CS351" s="45">
        <v>2</v>
      </c>
      <c r="CT351" s="45">
        <v>2</v>
      </c>
      <c r="CU351" s="45"/>
      <c r="CV351" s="45"/>
      <c r="CW351" s="45"/>
      <c r="CX351" s="45">
        <v>2</v>
      </c>
      <c r="CY351" s="43">
        <f t="shared" si="146"/>
        <v>38</v>
      </c>
      <c r="CZ351" s="42">
        <f>CY351/COUNTA($BI351:$CX351)</f>
        <v>1</v>
      </c>
      <c r="DA351" s="43">
        <f>COUNTIF($BI351:$CX351,1)</f>
        <v>0</v>
      </c>
      <c r="DB351" s="42">
        <f>DA351/COUNTA($BI351:$CX351)</f>
        <v>0</v>
      </c>
      <c r="DC351" s="43">
        <f t="shared" si="141"/>
        <v>0</v>
      </c>
      <c r="DD351" s="42">
        <f t="shared" si="142"/>
        <v>0</v>
      </c>
      <c r="DE351" s="43">
        <f t="shared" si="143"/>
        <v>0</v>
      </c>
      <c r="DF351" s="42">
        <f t="shared" si="144"/>
        <v>0</v>
      </c>
      <c r="DG351" s="52">
        <f t="shared" si="147"/>
        <v>2</v>
      </c>
      <c r="DH351" s="43" t="str">
        <f t="shared" si="145"/>
        <v>Đạt mục tiêu</v>
      </c>
      <c r="DI351" s="39"/>
    </row>
    <row r="352" spans="1:113" ht="20.25" customHeight="1" x14ac:dyDescent="0.25">
      <c r="A352" s="267"/>
      <c r="B352" s="77"/>
      <c r="C352" s="702" t="s">
        <v>411</v>
      </c>
      <c r="D352" s="703"/>
      <c r="E352" s="704"/>
      <c r="F352" s="703"/>
      <c r="G352" s="703"/>
      <c r="H352" s="705"/>
      <c r="I352" s="528"/>
      <c r="J352" s="262" t="s">
        <v>314</v>
      </c>
      <c r="K352" s="386" t="s">
        <v>314</v>
      </c>
      <c r="L352" s="262" t="s">
        <v>314</v>
      </c>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39"/>
      <c r="AY352" s="386" t="s">
        <v>314</v>
      </c>
      <c r="AZ352" s="386"/>
      <c r="BA352" s="262" t="s">
        <v>314</v>
      </c>
      <c r="BB352" s="262"/>
      <c r="BC352" s="239"/>
      <c r="BD352" s="239"/>
      <c r="BE352" s="239"/>
      <c r="BF352" s="239"/>
      <c r="BG352" s="239"/>
      <c r="BH352" s="239"/>
      <c r="BI352" s="239"/>
      <c r="BJ352" s="239"/>
      <c r="BK352" s="239"/>
      <c r="BL352" s="239"/>
      <c r="BM352" s="239"/>
      <c r="BN352" s="239"/>
      <c r="BO352" s="239"/>
      <c r="BP352" s="239"/>
      <c r="BQ352" s="239"/>
      <c r="BR352" s="239"/>
      <c r="BS352" s="239"/>
      <c r="BT352" s="239"/>
      <c r="BU352" s="239"/>
      <c r="BV352" s="239"/>
      <c r="BW352" s="239"/>
      <c r="BX352" s="239"/>
      <c r="BY352" s="239"/>
      <c r="BZ352" s="239"/>
      <c r="CA352" s="239"/>
      <c r="CB352" s="239"/>
      <c r="CC352" s="239"/>
      <c r="CD352" s="239"/>
      <c r="CE352" s="239"/>
      <c r="CF352" s="239"/>
      <c r="CG352" s="239"/>
      <c r="CH352" s="239"/>
      <c r="CI352" s="239"/>
      <c r="CJ352" s="239"/>
      <c r="CK352" s="239"/>
      <c r="CL352" s="239"/>
      <c r="CM352" s="239"/>
      <c r="CN352" s="239"/>
      <c r="CO352" s="239"/>
      <c r="CP352" s="239"/>
      <c r="CQ352" s="239"/>
      <c r="CR352" s="239"/>
      <c r="CS352" s="239"/>
      <c r="CT352" s="239"/>
      <c r="CU352" s="239"/>
      <c r="CV352" s="239"/>
      <c r="CW352" s="239"/>
      <c r="CX352" s="239"/>
      <c r="CY352" s="239"/>
      <c r="CZ352" s="239"/>
      <c r="DA352" s="239"/>
      <c r="DB352" s="239"/>
      <c r="DC352" s="239"/>
      <c r="DD352" s="239"/>
      <c r="DE352" s="239"/>
      <c r="DF352" s="239"/>
      <c r="DG352" s="239"/>
      <c r="DH352" s="239"/>
      <c r="DI352" s="262" t="s">
        <v>314</v>
      </c>
    </row>
    <row r="353" spans="1:113" s="55" customFormat="1" ht="38.25" hidden="1" customHeight="1" x14ac:dyDescent="0.25">
      <c r="A353" s="628">
        <v>140</v>
      </c>
      <c r="B353" s="629"/>
      <c r="C353" s="360" t="s">
        <v>410</v>
      </c>
      <c r="D353" s="360" t="s">
        <v>35</v>
      </c>
      <c r="E353" s="360" t="s">
        <v>409</v>
      </c>
      <c r="F353" s="360" t="s">
        <v>35</v>
      </c>
      <c r="G353" s="360" t="s">
        <v>409</v>
      </c>
      <c r="H353" s="310" t="s">
        <v>408</v>
      </c>
      <c r="I353" s="327"/>
      <c r="J353" s="341" t="s">
        <v>115</v>
      </c>
      <c r="K353" s="329" t="s">
        <v>27</v>
      </c>
      <c r="L353" s="310" t="s">
        <v>347</v>
      </c>
      <c r="M353" s="341" t="s">
        <v>37</v>
      </c>
      <c r="N353" s="51" t="s">
        <v>24</v>
      </c>
      <c r="O353" s="50"/>
      <c r="P353" s="341" t="s">
        <v>24</v>
      </c>
      <c r="Q353" s="341"/>
      <c r="R353" s="341"/>
      <c r="S353" s="341"/>
      <c r="T353" s="341"/>
      <c r="U353" s="341"/>
      <c r="V353" s="341"/>
      <c r="W353" s="341"/>
      <c r="X353" s="341"/>
      <c r="Y353" s="341"/>
      <c r="Z353" s="341"/>
      <c r="AA353" s="47">
        <f t="shared" si="140"/>
        <v>1</v>
      </c>
      <c r="AB353" s="329" t="s">
        <v>40</v>
      </c>
      <c r="AC353" s="341" t="s">
        <v>40</v>
      </c>
      <c r="AD353" s="329"/>
      <c r="AE353" s="341"/>
      <c r="AF353" s="341"/>
      <c r="AG353" s="341"/>
      <c r="AH353" s="341"/>
      <c r="AI353" s="341"/>
      <c r="AJ353" s="341"/>
      <c r="AK353" s="341"/>
      <c r="AL353" s="341"/>
      <c r="AM353" s="341"/>
      <c r="AN353" s="341"/>
      <c r="AO353" s="341"/>
      <c r="AP353" s="341"/>
      <c r="AQ353" s="341"/>
      <c r="AR353" s="341"/>
      <c r="AS353" s="341"/>
      <c r="AT353" s="341"/>
      <c r="AU353" s="341"/>
      <c r="AV353" s="341"/>
      <c r="AW353" s="341"/>
      <c r="AX353" s="341"/>
      <c r="AY353" s="51"/>
      <c r="AZ353" s="51"/>
      <c r="BA353" s="51"/>
      <c r="BB353" s="51"/>
      <c r="BC353" s="341"/>
      <c r="BD353" s="341"/>
      <c r="BE353" s="341"/>
      <c r="BF353" s="341"/>
      <c r="BG353" s="341"/>
      <c r="BH353" s="341"/>
      <c r="BI353" s="341"/>
      <c r="BJ353" s="45">
        <v>2</v>
      </c>
      <c r="BK353" s="45">
        <v>1</v>
      </c>
      <c r="BL353" s="45">
        <v>2</v>
      </c>
      <c r="BM353" s="45">
        <v>2</v>
      </c>
      <c r="BN353" s="45">
        <v>2</v>
      </c>
      <c r="BO353" s="45">
        <v>2</v>
      </c>
      <c r="BP353" s="45">
        <v>2</v>
      </c>
      <c r="BQ353" s="45">
        <v>2</v>
      </c>
      <c r="BR353" s="45">
        <v>2</v>
      </c>
      <c r="BS353" s="45">
        <v>2</v>
      </c>
      <c r="BT353" s="45">
        <v>1</v>
      </c>
      <c r="BU353" s="45">
        <v>2</v>
      </c>
      <c r="BV353" s="45">
        <v>2</v>
      </c>
      <c r="BW353" s="45">
        <v>2</v>
      </c>
      <c r="BX353" s="45">
        <v>2</v>
      </c>
      <c r="BY353" s="45">
        <v>2</v>
      </c>
      <c r="BZ353" s="45">
        <v>1</v>
      </c>
      <c r="CA353" s="45">
        <v>2</v>
      </c>
      <c r="CB353" s="45">
        <v>2</v>
      </c>
      <c r="CC353" s="45">
        <v>2</v>
      </c>
      <c r="CD353" s="45">
        <v>2</v>
      </c>
      <c r="CE353" s="45">
        <v>2</v>
      </c>
      <c r="CF353" s="45">
        <v>2</v>
      </c>
      <c r="CG353" s="45">
        <v>2</v>
      </c>
      <c r="CH353" s="45">
        <v>2</v>
      </c>
      <c r="CI353" s="45">
        <v>2</v>
      </c>
      <c r="CJ353" s="45">
        <v>2</v>
      </c>
      <c r="CK353" s="45">
        <v>2</v>
      </c>
      <c r="CL353" s="45">
        <v>2</v>
      </c>
      <c r="CM353" s="45">
        <v>2</v>
      </c>
      <c r="CN353" s="45">
        <v>1</v>
      </c>
      <c r="CO353" s="45">
        <v>2</v>
      </c>
      <c r="CP353" s="45">
        <v>2</v>
      </c>
      <c r="CQ353" s="45">
        <v>2</v>
      </c>
      <c r="CR353" s="45">
        <v>2</v>
      </c>
      <c r="CS353" s="45">
        <v>2</v>
      </c>
      <c r="CT353" s="45">
        <v>2</v>
      </c>
      <c r="CU353" s="45">
        <v>2</v>
      </c>
      <c r="CV353" s="45">
        <v>2</v>
      </c>
      <c r="CW353" s="45">
        <v>2</v>
      </c>
      <c r="CX353" s="45">
        <v>2</v>
      </c>
      <c r="CY353" s="40">
        <f t="shared" si="146"/>
        <v>37</v>
      </c>
      <c r="CZ353" s="44">
        <f>CY353/COUNTA($BJ353:$CX353)</f>
        <v>0.90243902439024393</v>
      </c>
      <c r="DA353" s="40">
        <f>COUNTIF($BJ353:$CX353,1)</f>
        <v>4</v>
      </c>
      <c r="DB353" s="44">
        <f>DA353/COUNTA($BJ353:$CX353)</f>
        <v>9.7560975609756101E-2</v>
      </c>
      <c r="DC353" s="40">
        <f t="shared" si="141"/>
        <v>0</v>
      </c>
      <c r="DD353" s="44">
        <f t="shared" si="142"/>
        <v>0</v>
      </c>
      <c r="DE353" s="43">
        <f t="shared" si="143"/>
        <v>0</v>
      </c>
      <c r="DF353" s="42">
        <f t="shared" si="144"/>
        <v>0</v>
      </c>
      <c r="DG353" s="41">
        <f t="shared" si="147"/>
        <v>1.9024390243902438</v>
      </c>
      <c r="DH353" s="40" t="str">
        <f t="shared" si="145"/>
        <v>Đạt mục tiêu</v>
      </c>
      <c r="DI353" s="51"/>
    </row>
    <row r="354" spans="1:113" s="55" customFormat="1" ht="36.75" hidden="1" customHeight="1" x14ac:dyDescent="0.25">
      <c r="A354" s="628"/>
      <c r="B354" s="630"/>
      <c r="C354" s="359"/>
      <c r="D354" s="359"/>
      <c r="E354" s="359"/>
      <c r="F354" s="359"/>
      <c r="G354" s="359"/>
      <c r="H354" s="310" t="s">
        <v>407</v>
      </c>
      <c r="I354" s="327"/>
      <c r="J354" s="341" t="s">
        <v>30</v>
      </c>
      <c r="K354" s="329" t="s">
        <v>27</v>
      </c>
      <c r="L354" s="310" t="s">
        <v>347</v>
      </c>
      <c r="M354" s="341" t="s">
        <v>37</v>
      </c>
      <c r="N354" s="51" t="s">
        <v>24</v>
      </c>
      <c r="O354" s="50"/>
      <c r="P354" s="341"/>
      <c r="Q354" s="341" t="s">
        <v>24</v>
      </c>
      <c r="R354" s="341"/>
      <c r="S354" s="341"/>
      <c r="T354" s="341"/>
      <c r="U354" s="341"/>
      <c r="V354" s="341"/>
      <c r="W354" s="341"/>
      <c r="X354" s="341"/>
      <c r="Y354" s="341"/>
      <c r="Z354" s="341"/>
      <c r="AA354" s="47">
        <f t="shared" si="140"/>
        <v>1</v>
      </c>
      <c r="AB354" s="341"/>
      <c r="AC354" s="341"/>
      <c r="AD354" s="341"/>
      <c r="AE354" s="329" t="s">
        <v>40</v>
      </c>
      <c r="AF354" s="341" t="s">
        <v>40</v>
      </c>
      <c r="AG354" s="341"/>
      <c r="AH354" s="341"/>
      <c r="AI354" s="341"/>
      <c r="AJ354" s="341"/>
      <c r="AK354" s="341"/>
      <c r="AL354" s="341"/>
      <c r="AM354" s="341"/>
      <c r="AN354" s="341"/>
      <c r="AO354" s="341"/>
      <c r="AP354" s="341"/>
      <c r="AQ354" s="341"/>
      <c r="AR354" s="341"/>
      <c r="AS354" s="341"/>
      <c r="AT354" s="341"/>
      <c r="AU354" s="341"/>
      <c r="AV354" s="341"/>
      <c r="AW354" s="341"/>
      <c r="AX354" s="341"/>
      <c r="AY354" s="51"/>
      <c r="AZ354" s="51"/>
      <c r="BA354" s="51"/>
      <c r="BB354" s="51"/>
      <c r="BC354" s="341"/>
      <c r="BD354" s="341"/>
      <c r="BE354" s="341"/>
      <c r="BF354" s="341"/>
      <c r="BG354" s="341"/>
      <c r="BH354" s="341"/>
      <c r="BI354" s="341"/>
      <c r="BJ354" s="45">
        <v>2</v>
      </c>
      <c r="BK354" s="45">
        <v>1</v>
      </c>
      <c r="BL354" s="45">
        <v>2</v>
      </c>
      <c r="BM354" s="45">
        <v>2</v>
      </c>
      <c r="BN354" s="45">
        <v>2</v>
      </c>
      <c r="BO354" s="45">
        <v>2</v>
      </c>
      <c r="BP354" s="45">
        <v>2</v>
      </c>
      <c r="BQ354" s="45">
        <v>2</v>
      </c>
      <c r="BR354" s="45">
        <v>2</v>
      </c>
      <c r="BS354" s="45">
        <v>2</v>
      </c>
      <c r="BT354" s="45">
        <v>1</v>
      </c>
      <c r="BU354" s="45">
        <v>2</v>
      </c>
      <c r="BV354" s="45">
        <v>2</v>
      </c>
      <c r="BW354" s="45">
        <v>2</v>
      </c>
      <c r="BX354" s="45">
        <v>2</v>
      </c>
      <c r="BY354" s="45">
        <v>2</v>
      </c>
      <c r="BZ354" s="45">
        <v>1</v>
      </c>
      <c r="CA354" s="45">
        <v>2</v>
      </c>
      <c r="CB354" s="45">
        <v>2</v>
      </c>
      <c r="CC354" s="45">
        <v>2</v>
      </c>
      <c r="CD354" s="45">
        <v>2</v>
      </c>
      <c r="CE354" s="45">
        <v>2</v>
      </c>
      <c r="CF354" s="45">
        <v>2</v>
      </c>
      <c r="CG354" s="45">
        <v>2</v>
      </c>
      <c r="CH354" s="45">
        <v>2</v>
      </c>
      <c r="CI354" s="45">
        <v>2</v>
      </c>
      <c r="CJ354" s="45">
        <v>2</v>
      </c>
      <c r="CK354" s="45">
        <v>2</v>
      </c>
      <c r="CL354" s="45">
        <v>2</v>
      </c>
      <c r="CM354" s="45">
        <v>2</v>
      </c>
      <c r="CN354" s="45">
        <v>1</v>
      </c>
      <c r="CO354" s="45">
        <v>2</v>
      </c>
      <c r="CP354" s="45">
        <v>2</v>
      </c>
      <c r="CQ354" s="45">
        <v>2</v>
      </c>
      <c r="CR354" s="45">
        <v>2</v>
      </c>
      <c r="CS354" s="45">
        <v>2</v>
      </c>
      <c r="CT354" s="45">
        <v>2</v>
      </c>
      <c r="CU354" s="45">
        <v>2</v>
      </c>
      <c r="CV354" s="45">
        <v>2</v>
      </c>
      <c r="CW354" s="45">
        <v>2</v>
      </c>
      <c r="CX354" s="45">
        <v>2</v>
      </c>
      <c r="CY354" s="40">
        <f t="shared" si="146"/>
        <v>37</v>
      </c>
      <c r="CZ354" s="44">
        <f>CY354/COUNTA($BJ354:$CX354)</f>
        <v>0.90243902439024393</v>
      </c>
      <c r="DA354" s="40">
        <f>COUNTIF($BJ354:$CX354,1)</f>
        <v>4</v>
      </c>
      <c r="DB354" s="44">
        <f>DA354/COUNTA($BJ354:$CX354)</f>
        <v>9.7560975609756101E-2</v>
      </c>
      <c r="DC354" s="40">
        <f t="shared" si="141"/>
        <v>0</v>
      </c>
      <c r="DD354" s="44">
        <f t="shared" si="142"/>
        <v>0</v>
      </c>
      <c r="DE354" s="43">
        <f t="shared" si="143"/>
        <v>0</v>
      </c>
      <c r="DF354" s="42">
        <f t="shared" si="144"/>
        <v>0</v>
      </c>
      <c r="DG354" s="41">
        <f t="shared" si="147"/>
        <v>1.9024390243902438</v>
      </c>
      <c r="DH354" s="40" t="str">
        <f t="shared" si="145"/>
        <v>Đạt mục tiêu</v>
      </c>
      <c r="DI354" s="51"/>
    </row>
    <row r="355" spans="1:113" s="38" customFormat="1" ht="38.25" hidden="1" customHeight="1" x14ac:dyDescent="0.25">
      <c r="A355" s="672"/>
      <c r="B355" s="631"/>
      <c r="C355" s="361"/>
      <c r="D355" s="361"/>
      <c r="E355" s="361"/>
      <c r="F355" s="361"/>
      <c r="G355" s="361"/>
      <c r="H355" s="310" t="s">
        <v>406</v>
      </c>
      <c r="I355" s="327"/>
      <c r="J355" s="329" t="s">
        <v>49</v>
      </c>
      <c r="K355" s="329" t="s">
        <v>27</v>
      </c>
      <c r="L355" s="310" t="s">
        <v>347</v>
      </c>
      <c r="M355" s="341" t="s">
        <v>37</v>
      </c>
      <c r="N355" s="51" t="s">
        <v>24</v>
      </c>
      <c r="O355" s="50"/>
      <c r="P355" s="341"/>
      <c r="Q355" s="341"/>
      <c r="R355" s="341"/>
      <c r="S355" s="341"/>
      <c r="T355" s="341"/>
      <c r="U355" s="341"/>
      <c r="V355" s="341"/>
      <c r="W355" s="341"/>
      <c r="X355" s="341"/>
      <c r="Y355" s="341"/>
      <c r="Z355" s="341" t="s">
        <v>24</v>
      </c>
      <c r="AA355" s="47">
        <f t="shared" si="140"/>
        <v>1</v>
      </c>
      <c r="AB355" s="341"/>
      <c r="AC355" s="341"/>
      <c r="AD355" s="329"/>
      <c r="AE355" s="329"/>
      <c r="AF355" s="329"/>
      <c r="AG355" s="329"/>
      <c r="AH355" s="329"/>
      <c r="AI355" s="329"/>
      <c r="AJ355" s="329"/>
      <c r="AK355" s="329"/>
      <c r="AL355" s="329"/>
      <c r="AM355" s="329"/>
      <c r="AN355" s="329"/>
      <c r="AO355" s="329"/>
      <c r="AP355" s="329"/>
      <c r="AQ355" s="329"/>
      <c r="AR355" s="329"/>
      <c r="AS355" s="329"/>
      <c r="AT355" s="329"/>
      <c r="AU355" s="329"/>
      <c r="AV355" s="329"/>
      <c r="AW355" s="329"/>
      <c r="AX355" s="329"/>
      <c r="AY355" s="39"/>
      <c r="AZ355" s="39"/>
      <c r="BA355" s="39"/>
      <c r="BB355" s="39"/>
      <c r="BC355" s="329"/>
      <c r="BD355" s="329"/>
      <c r="BE355" s="329"/>
      <c r="BF355" s="329"/>
      <c r="BG355" s="329"/>
      <c r="BH355" s="329" t="s">
        <v>40</v>
      </c>
      <c r="BI355" s="329"/>
      <c r="BJ355" s="45">
        <v>2</v>
      </c>
      <c r="BK355" s="45">
        <v>2</v>
      </c>
      <c r="BL355" s="45">
        <v>2</v>
      </c>
      <c r="BM355" s="45">
        <v>2</v>
      </c>
      <c r="BN355" s="45">
        <v>2</v>
      </c>
      <c r="BO355" s="45">
        <v>2</v>
      </c>
      <c r="BP355" s="45">
        <v>2</v>
      </c>
      <c r="BQ355" s="45">
        <v>2</v>
      </c>
      <c r="BR355" s="45">
        <v>2</v>
      </c>
      <c r="BS355" s="45">
        <v>2</v>
      </c>
      <c r="BT355" s="45">
        <v>2</v>
      </c>
      <c r="BU355" s="45">
        <v>2</v>
      </c>
      <c r="BV355" s="45">
        <v>2</v>
      </c>
      <c r="BW355" s="45">
        <v>2</v>
      </c>
      <c r="BX355" s="45">
        <v>2</v>
      </c>
      <c r="BY355" s="45">
        <v>2</v>
      </c>
      <c r="BZ355" s="45">
        <v>2</v>
      </c>
      <c r="CA355" s="45">
        <v>2</v>
      </c>
      <c r="CB355" s="45">
        <v>2</v>
      </c>
      <c r="CC355" s="45">
        <v>2</v>
      </c>
      <c r="CD355" s="45">
        <v>2</v>
      </c>
      <c r="CE355" s="45">
        <v>2</v>
      </c>
      <c r="CF355" s="45">
        <v>2</v>
      </c>
      <c r="CG355" s="45">
        <v>2</v>
      </c>
      <c r="CH355" s="45">
        <v>2</v>
      </c>
      <c r="CI355" s="45">
        <v>2</v>
      </c>
      <c r="CJ355" s="45">
        <v>2</v>
      </c>
      <c r="CK355" s="45">
        <v>2</v>
      </c>
      <c r="CL355" s="45">
        <v>2</v>
      </c>
      <c r="CM355" s="45">
        <v>2</v>
      </c>
      <c r="CN355" s="45">
        <v>2</v>
      </c>
      <c r="CO355" s="45">
        <v>2</v>
      </c>
      <c r="CP355" s="45">
        <v>2</v>
      </c>
      <c r="CQ355" s="45">
        <v>2</v>
      </c>
      <c r="CR355" s="45">
        <v>2</v>
      </c>
      <c r="CS355" s="45">
        <v>2</v>
      </c>
      <c r="CT355" s="45">
        <v>2</v>
      </c>
      <c r="CU355" s="45"/>
      <c r="CV355" s="45"/>
      <c r="CW355" s="45"/>
      <c r="CX355" s="45">
        <v>2</v>
      </c>
      <c r="CY355" s="43">
        <f t="shared" si="146"/>
        <v>38</v>
      </c>
      <c r="CZ355" s="42">
        <f>CY355/COUNTA($BI355:$CX355)</f>
        <v>1</v>
      </c>
      <c r="DA355" s="43">
        <f>COUNTIF($BI355:$CX355,1)</f>
        <v>0</v>
      </c>
      <c r="DB355" s="42">
        <f>DA355/COUNTA($BI355:$CX355)</f>
        <v>0</v>
      </c>
      <c r="DC355" s="43">
        <f t="shared" si="141"/>
        <v>0</v>
      </c>
      <c r="DD355" s="44">
        <f t="shared" si="142"/>
        <v>0</v>
      </c>
      <c r="DE355" s="43">
        <f t="shared" si="143"/>
        <v>0</v>
      </c>
      <c r="DF355" s="42">
        <f t="shared" si="144"/>
        <v>0</v>
      </c>
      <c r="DG355" s="52">
        <f t="shared" si="147"/>
        <v>2</v>
      </c>
      <c r="DH355" s="43" t="str">
        <f t="shared" si="145"/>
        <v>Đạt mục tiêu</v>
      </c>
      <c r="DI355" s="39"/>
    </row>
    <row r="356" spans="1:113" s="38" customFormat="1" ht="55.5" customHeight="1" x14ac:dyDescent="0.25">
      <c r="A356" s="267">
        <v>38</v>
      </c>
      <c r="B356" s="284"/>
      <c r="C356" s="357" t="s">
        <v>405</v>
      </c>
      <c r="D356" s="112" t="s">
        <v>35</v>
      </c>
      <c r="E356" s="357" t="s">
        <v>404</v>
      </c>
      <c r="F356" s="457" t="s">
        <v>35</v>
      </c>
      <c r="G356" s="362" t="s">
        <v>398</v>
      </c>
      <c r="H356" s="500" t="s">
        <v>1152</v>
      </c>
      <c r="I356" s="528" t="s">
        <v>1123</v>
      </c>
      <c r="J356" s="392" t="s">
        <v>33</v>
      </c>
      <c r="K356" s="580" t="s">
        <v>27</v>
      </c>
      <c r="L356" s="405" t="s">
        <v>347</v>
      </c>
      <c r="M356" s="341" t="s">
        <v>37</v>
      </c>
      <c r="N356" s="51" t="s">
        <v>24</v>
      </c>
      <c r="O356" s="50"/>
      <c r="P356" s="341"/>
      <c r="Q356" s="341"/>
      <c r="R356" s="341"/>
      <c r="S356" s="341" t="s">
        <v>24</v>
      </c>
      <c r="T356" s="341"/>
      <c r="U356" s="341"/>
      <c r="V356" s="341"/>
      <c r="W356" s="341"/>
      <c r="X356" s="341"/>
      <c r="Y356" s="341"/>
      <c r="Z356" s="341"/>
      <c r="AA356" s="47">
        <f t="shared" si="140"/>
        <v>1</v>
      </c>
      <c r="AB356" s="341"/>
      <c r="AC356" s="341" t="s">
        <v>40</v>
      </c>
      <c r="AD356" s="329" t="s">
        <v>40</v>
      </c>
      <c r="AE356" s="329"/>
      <c r="AF356" s="329"/>
      <c r="AG356" s="329"/>
      <c r="AH356" s="329"/>
      <c r="AI356" s="329"/>
      <c r="AJ356" s="329"/>
      <c r="AK356" s="329"/>
      <c r="AL356" s="329"/>
      <c r="AM356" s="329" t="s">
        <v>46</v>
      </c>
      <c r="AN356" s="329" t="s">
        <v>40</v>
      </c>
      <c r="AO356" s="329"/>
      <c r="AP356" s="329"/>
      <c r="AQ356" s="329"/>
      <c r="AR356" s="329"/>
      <c r="AS356" s="329"/>
      <c r="AT356" s="329"/>
      <c r="AU356" s="329"/>
      <c r="AV356" s="329"/>
      <c r="AW356" s="329"/>
      <c r="AX356" s="329"/>
      <c r="AY356" s="580"/>
      <c r="AZ356" s="477"/>
      <c r="BA356" s="47" t="s">
        <v>46</v>
      </c>
      <c r="BB356" s="47"/>
      <c r="BC356" s="329"/>
      <c r="BD356" s="329"/>
      <c r="BE356" s="329"/>
      <c r="BF356" s="329"/>
      <c r="BG356" s="329"/>
      <c r="BH356" s="329"/>
      <c r="BI356" s="329"/>
      <c r="BJ356" s="45">
        <v>2</v>
      </c>
      <c r="BK356" s="45">
        <v>1</v>
      </c>
      <c r="BL356" s="45">
        <v>2</v>
      </c>
      <c r="BM356" s="45">
        <v>2</v>
      </c>
      <c r="BN356" s="45">
        <v>2</v>
      </c>
      <c r="BO356" s="45">
        <v>2</v>
      </c>
      <c r="BP356" s="45">
        <v>2</v>
      </c>
      <c r="BQ356" s="45">
        <v>2</v>
      </c>
      <c r="BR356" s="45">
        <v>1</v>
      </c>
      <c r="BS356" s="45">
        <v>2</v>
      </c>
      <c r="BT356" s="45">
        <v>1</v>
      </c>
      <c r="BU356" s="45">
        <v>2</v>
      </c>
      <c r="BV356" s="45">
        <v>2</v>
      </c>
      <c r="BW356" s="45">
        <v>2</v>
      </c>
      <c r="BX356" s="45">
        <v>2</v>
      </c>
      <c r="BY356" s="45">
        <v>2</v>
      </c>
      <c r="BZ356" s="45">
        <v>1</v>
      </c>
      <c r="CA356" s="45">
        <v>2</v>
      </c>
      <c r="CB356" s="45">
        <v>2</v>
      </c>
      <c r="CC356" s="45">
        <v>1</v>
      </c>
      <c r="CD356" s="45">
        <v>2</v>
      </c>
      <c r="CE356" s="45">
        <v>2</v>
      </c>
      <c r="CF356" s="45">
        <v>2</v>
      </c>
      <c r="CG356" s="45">
        <v>1</v>
      </c>
      <c r="CH356" s="45">
        <v>2</v>
      </c>
      <c r="CI356" s="45">
        <v>2</v>
      </c>
      <c r="CJ356" s="45">
        <v>2</v>
      </c>
      <c r="CK356" s="45">
        <v>2</v>
      </c>
      <c r="CL356" s="45">
        <v>2</v>
      </c>
      <c r="CM356" s="45">
        <v>2</v>
      </c>
      <c r="CN356" s="45">
        <v>1</v>
      </c>
      <c r="CO356" s="45">
        <v>2</v>
      </c>
      <c r="CP356" s="45">
        <v>1</v>
      </c>
      <c r="CQ356" s="45">
        <v>2</v>
      </c>
      <c r="CR356" s="45">
        <v>2</v>
      </c>
      <c r="CS356" s="45">
        <v>2</v>
      </c>
      <c r="CT356" s="45">
        <v>2</v>
      </c>
      <c r="CU356" s="45">
        <v>2</v>
      </c>
      <c r="CV356" s="45">
        <v>2</v>
      </c>
      <c r="CW356" s="45">
        <v>2</v>
      </c>
      <c r="CX356" s="45">
        <v>1</v>
      </c>
      <c r="CY356" s="40">
        <f t="shared" si="146"/>
        <v>32</v>
      </c>
      <c r="CZ356" s="53">
        <f>CY356/COUNTA($BI356:$CX356)</f>
        <v>0.78048780487804881</v>
      </c>
      <c r="DA356" s="40">
        <f>COUNTIF($BJ356:$CX356,1)</f>
        <v>9</v>
      </c>
      <c r="DB356" s="44">
        <f>DA356/COUNTA($BJ356:$CX356)</f>
        <v>0.21951219512195122</v>
      </c>
      <c r="DC356" s="40">
        <f t="shared" si="141"/>
        <v>0</v>
      </c>
      <c r="DD356" s="44">
        <f t="shared" si="142"/>
        <v>0</v>
      </c>
      <c r="DE356" s="43">
        <f t="shared" si="143"/>
        <v>0</v>
      </c>
      <c r="DF356" s="42">
        <f t="shared" si="144"/>
        <v>0</v>
      </c>
      <c r="DG356" s="41">
        <f t="shared" si="147"/>
        <v>1.7804878048780488</v>
      </c>
      <c r="DH356" s="40" t="str">
        <f t="shared" si="145"/>
        <v>Đạt mục tiêu</v>
      </c>
      <c r="DI356" s="47"/>
    </row>
    <row r="357" spans="1:113" s="38" customFormat="1" ht="86.25" hidden="1" customHeight="1" x14ac:dyDescent="0.25">
      <c r="A357" s="282"/>
      <c r="B357" s="282"/>
      <c r="C357" s="112"/>
      <c r="D357" s="112"/>
      <c r="E357" s="112"/>
      <c r="F357" s="112"/>
      <c r="G357" s="112"/>
      <c r="H357" s="310" t="s">
        <v>398</v>
      </c>
      <c r="I357" s="327"/>
      <c r="J357" s="341" t="s">
        <v>57</v>
      </c>
      <c r="K357" s="329" t="s">
        <v>27</v>
      </c>
      <c r="L357" s="310" t="s">
        <v>347</v>
      </c>
      <c r="M357" s="341" t="s">
        <v>37</v>
      </c>
      <c r="N357" s="51" t="s">
        <v>24</v>
      </c>
      <c r="O357" s="50"/>
      <c r="P357" s="341"/>
      <c r="Q357" s="341"/>
      <c r="R357" s="341"/>
      <c r="S357" s="341"/>
      <c r="T357" s="341"/>
      <c r="U357" s="341"/>
      <c r="V357" s="341"/>
      <c r="W357" s="341" t="s">
        <v>24</v>
      </c>
      <c r="X357" s="341"/>
      <c r="Y357" s="341"/>
      <c r="Z357" s="341"/>
      <c r="AA357" s="47">
        <f t="shared" si="140"/>
        <v>1</v>
      </c>
      <c r="AB357" s="341"/>
      <c r="AC357" s="341"/>
      <c r="AD357" s="329"/>
      <c r="AE357" s="329"/>
      <c r="AF357" s="329"/>
      <c r="AG357" s="329"/>
      <c r="AH357" s="329"/>
      <c r="AI357" s="329"/>
      <c r="AJ357" s="329"/>
      <c r="AK357" s="329"/>
      <c r="AL357" s="329"/>
      <c r="AM357" s="329"/>
      <c r="AN357" s="329"/>
      <c r="AO357" s="329"/>
      <c r="AP357" s="329"/>
      <c r="AQ357" s="329"/>
      <c r="AR357" s="329"/>
      <c r="AS357" s="329"/>
      <c r="AT357" s="329"/>
      <c r="AU357" s="329"/>
      <c r="AV357" s="329"/>
      <c r="AW357" s="329"/>
      <c r="AX357" s="329"/>
      <c r="AY357" s="39"/>
      <c r="AZ357" s="39"/>
      <c r="BA357" s="39"/>
      <c r="BB357" s="39"/>
      <c r="BC357" s="329"/>
      <c r="BD357" s="329"/>
      <c r="BE357" s="329"/>
      <c r="BF357" s="329"/>
      <c r="BG357" s="329"/>
      <c r="BH357" s="329"/>
      <c r="BI357" s="329"/>
      <c r="BJ357" s="45">
        <v>2</v>
      </c>
      <c r="BK357" s="45">
        <v>2</v>
      </c>
      <c r="BL357" s="45">
        <v>2</v>
      </c>
      <c r="BM357" s="45">
        <v>2</v>
      </c>
      <c r="BN357" s="45">
        <v>2</v>
      </c>
      <c r="BO357" s="45">
        <v>2</v>
      </c>
      <c r="BP357" s="45">
        <v>2</v>
      </c>
      <c r="BQ357" s="45">
        <v>2</v>
      </c>
      <c r="BR357" s="45">
        <v>2</v>
      </c>
      <c r="BS357" s="45">
        <v>2</v>
      </c>
      <c r="BT357" s="45">
        <v>2</v>
      </c>
      <c r="BU357" s="45">
        <v>2</v>
      </c>
      <c r="BV357" s="45">
        <v>2</v>
      </c>
      <c r="BW357" s="45">
        <v>2</v>
      </c>
      <c r="BX357" s="45">
        <v>2</v>
      </c>
      <c r="BY357" s="45">
        <v>2</v>
      </c>
      <c r="BZ357" s="45">
        <v>2</v>
      </c>
      <c r="CA357" s="45">
        <v>2</v>
      </c>
      <c r="CB357" s="45">
        <v>2</v>
      </c>
      <c r="CC357" s="45">
        <v>2</v>
      </c>
      <c r="CD357" s="45">
        <v>2</v>
      </c>
      <c r="CE357" s="45">
        <v>2</v>
      </c>
      <c r="CF357" s="45">
        <v>2</v>
      </c>
      <c r="CG357" s="45">
        <v>2</v>
      </c>
      <c r="CH357" s="45">
        <v>2</v>
      </c>
      <c r="CI357" s="45">
        <v>2</v>
      </c>
      <c r="CJ357" s="45">
        <v>2</v>
      </c>
      <c r="CK357" s="45">
        <v>2</v>
      </c>
      <c r="CL357" s="45">
        <v>2</v>
      </c>
      <c r="CM357" s="45">
        <v>2</v>
      </c>
      <c r="CN357" s="45">
        <v>2</v>
      </c>
      <c r="CO357" s="45">
        <v>2</v>
      </c>
      <c r="CP357" s="45">
        <v>2</v>
      </c>
      <c r="CQ357" s="45">
        <v>2</v>
      </c>
      <c r="CR357" s="45">
        <v>2</v>
      </c>
      <c r="CS357" s="45">
        <v>2</v>
      </c>
      <c r="CT357" s="45">
        <v>2</v>
      </c>
      <c r="CU357" s="45"/>
      <c r="CV357" s="45"/>
      <c r="CW357" s="45"/>
      <c r="CX357" s="45">
        <v>2</v>
      </c>
      <c r="CY357" s="40">
        <f t="shared" si="146"/>
        <v>38</v>
      </c>
      <c r="CZ357" s="44">
        <f>CY357/COUNTA($BJ357:$CX357)</f>
        <v>1</v>
      </c>
      <c r="DA357" s="40">
        <f>COUNTIF($BJ357:$CX357,1)</f>
        <v>0</v>
      </c>
      <c r="DB357" s="44">
        <f>DA357/COUNTA($BJ357:$CX357)</f>
        <v>0</v>
      </c>
      <c r="DC357" s="40">
        <f t="shared" si="141"/>
        <v>0</v>
      </c>
      <c r="DD357" s="44">
        <f t="shared" si="142"/>
        <v>0</v>
      </c>
      <c r="DE357" s="43">
        <f t="shared" si="143"/>
        <v>0</v>
      </c>
      <c r="DF357" s="42">
        <f t="shared" si="144"/>
        <v>0</v>
      </c>
      <c r="DG357" s="41">
        <f t="shared" si="147"/>
        <v>2</v>
      </c>
      <c r="DH357" s="40" t="str">
        <f t="shared" si="145"/>
        <v>Đạt mục tiêu</v>
      </c>
      <c r="DI357" s="39"/>
    </row>
    <row r="358" spans="1:113" s="38" customFormat="1" ht="40.5" hidden="1" customHeight="1" x14ac:dyDescent="0.25">
      <c r="A358" s="282"/>
      <c r="B358" s="282"/>
      <c r="C358" s="359"/>
      <c r="D358" s="359"/>
      <c r="E358" s="359"/>
      <c r="F358" s="359"/>
      <c r="G358" s="359" t="s">
        <v>403</v>
      </c>
      <c r="H358" s="326" t="s">
        <v>397</v>
      </c>
      <c r="I358" s="327">
        <v>1</v>
      </c>
      <c r="J358" s="341" t="s">
        <v>28</v>
      </c>
      <c r="K358" s="329" t="s">
        <v>27</v>
      </c>
      <c r="L358" s="310" t="s">
        <v>347</v>
      </c>
      <c r="M358" s="341" t="s">
        <v>37</v>
      </c>
      <c r="N358" s="51" t="s">
        <v>24</v>
      </c>
      <c r="O358" s="50"/>
      <c r="P358" s="341"/>
      <c r="Q358" s="341"/>
      <c r="R358" s="341" t="s">
        <v>24</v>
      </c>
      <c r="S358" s="341"/>
      <c r="T358" s="341"/>
      <c r="U358" s="341"/>
      <c r="V358" s="341"/>
      <c r="W358" s="341"/>
      <c r="X358" s="341"/>
      <c r="Y358" s="341"/>
      <c r="Z358" s="341"/>
      <c r="AA358" s="47">
        <f t="shared" si="140"/>
        <v>1</v>
      </c>
      <c r="AB358" s="341"/>
      <c r="AC358" s="341"/>
      <c r="AD358" s="329"/>
      <c r="AE358" s="329"/>
      <c r="AF358" s="329"/>
      <c r="AG358" s="329"/>
      <c r="AH358" s="329"/>
      <c r="AI358" s="329" t="s">
        <v>46</v>
      </c>
      <c r="AJ358" s="329" t="s">
        <v>40</v>
      </c>
      <c r="AK358" s="329"/>
      <c r="AL358" s="329"/>
      <c r="AM358" s="329"/>
      <c r="AN358" s="329"/>
      <c r="AO358" s="329"/>
      <c r="AP358" s="329"/>
      <c r="AQ358" s="329"/>
      <c r="AR358" s="329"/>
      <c r="AS358" s="329"/>
      <c r="AT358" s="329"/>
      <c r="AU358" s="329"/>
      <c r="AV358" s="329"/>
      <c r="AW358" s="329"/>
      <c r="AX358" s="329"/>
      <c r="AY358" s="39"/>
      <c r="AZ358" s="39"/>
      <c r="BA358" s="39"/>
      <c r="BB358" s="39"/>
      <c r="BC358" s="329"/>
      <c r="BD358" s="329"/>
      <c r="BE358" s="329"/>
      <c r="BF358" s="329"/>
      <c r="BG358" s="329"/>
      <c r="BH358" s="329"/>
      <c r="BI358" s="329"/>
      <c r="BJ358" s="45">
        <v>2</v>
      </c>
      <c r="BK358" s="45">
        <v>1</v>
      </c>
      <c r="BL358" s="45">
        <v>2</v>
      </c>
      <c r="BM358" s="45">
        <v>2</v>
      </c>
      <c r="BN358" s="45">
        <v>1</v>
      </c>
      <c r="BO358" s="45">
        <v>2</v>
      </c>
      <c r="BP358" s="45">
        <v>2</v>
      </c>
      <c r="BQ358" s="45">
        <v>2</v>
      </c>
      <c r="BR358" s="45">
        <v>2</v>
      </c>
      <c r="BS358" s="45">
        <v>2</v>
      </c>
      <c r="BT358" s="45">
        <v>1</v>
      </c>
      <c r="BU358" s="45">
        <v>2</v>
      </c>
      <c r="BV358" s="45">
        <v>2</v>
      </c>
      <c r="BW358" s="45">
        <v>2</v>
      </c>
      <c r="BX358" s="45">
        <v>2</v>
      </c>
      <c r="BY358" s="45">
        <v>2</v>
      </c>
      <c r="BZ358" s="45">
        <v>1</v>
      </c>
      <c r="CA358" s="45">
        <v>2</v>
      </c>
      <c r="CB358" s="45">
        <v>2</v>
      </c>
      <c r="CC358" s="45">
        <v>2</v>
      </c>
      <c r="CD358" s="45">
        <v>2</v>
      </c>
      <c r="CE358" s="45">
        <v>2</v>
      </c>
      <c r="CF358" s="45">
        <v>2</v>
      </c>
      <c r="CG358" s="45">
        <v>2</v>
      </c>
      <c r="CH358" s="45">
        <v>2</v>
      </c>
      <c r="CI358" s="45">
        <v>2</v>
      </c>
      <c r="CJ358" s="45">
        <v>2</v>
      </c>
      <c r="CK358" s="45">
        <v>2</v>
      </c>
      <c r="CL358" s="45">
        <v>2</v>
      </c>
      <c r="CM358" s="45">
        <v>2</v>
      </c>
      <c r="CN358" s="45">
        <v>1</v>
      </c>
      <c r="CO358" s="45">
        <v>2</v>
      </c>
      <c r="CP358" s="45">
        <v>2</v>
      </c>
      <c r="CQ358" s="45">
        <v>2</v>
      </c>
      <c r="CR358" s="45">
        <v>2</v>
      </c>
      <c r="CS358" s="45">
        <v>2</v>
      </c>
      <c r="CT358" s="45">
        <v>2</v>
      </c>
      <c r="CU358" s="45">
        <v>2</v>
      </c>
      <c r="CV358" s="45">
        <v>2</v>
      </c>
      <c r="CW358" s="45">
        <v>2</v>
      </c>
      <c r="CX358" s="45">
        <v>2</v>
      </c>
      <c r="CY358" s="40">
        <f t="shared" si="146"/>
        <v>36</v>
      </c>
      <c r="CZ358" s="44">
        <f>CY358/COUNTA($BJ358:$CX358)</f>
        <v>0.87804878048780488</v>
      </c>
      <c r="DA358" s="40">
        <f>COUNTIF($BJ358:$CX358,1)</f>
        <v>5</v>
      </c>
      <c r="DB358" s="44">
        <f>DA358/COUNTA($BJ358:$CX358)</f>
        <v>0.12195121951219512</v>
      </c>
      <c r="DC358" s="40">
        <f t="shared" si="141"/>
        <v>0</v>
      </c>
      <c r="DD358" s="44">
        <f t="shared" si="142"/>
        <v>0</v>
      </c>
      <c r="DE358" s="43">
        <f t="shared" si="143"/>
        <v>0</v>
      </c>
      <c r="DF358" s="42">
        <f t="shared" si="144"/>
        <v>0</v>
      </c>
      <c r="DG358" s="41">
        <f t="shared" si="147"/>
        <v>1.8780487804878048</v>
      </c>
      <c r="DH358" s="40" t="str">
        <f t="shared" si="145"/>
        <v>Đạt mục tiêu</v>
      </c>
      <c r="DI358" s="39"/>
    </row>
    <row r="359" spans="1:113" s="38" customFormat="1" ht="129.75" customHeight="1" x14ac:dyDescent="0.25">
      <c r="A359" s="267">
        <v>39</v>
      </c>
      <c r="B359" s="282"/>
      <c r="C359" s="357" t="s">
        <v>402</v>
      </c>
      <c r="D359" s="456" t="s">
        <v>35</v>
      </c>
      <c r="E359" s="528" t="s">
        <v>402</v>
      </c>
      <c r="F359" s="112"/>
      <c r="G359" s="361" t="s">
        <v>398</v>
      </c>
      <c r="H359" s="317" t="s">
        <v>401</v>
      </c>
      <c r="I359" s="528" t="s">
        <v>1123</v>
      </c>
      <c r="J359" s="392" t="s">
        <v>33</v>
      </c>
      <c r="K359" s="580" t="s">
        <v>27</v>
      </c>
      <c r="L359" s="405" t="s">
        <v>347</v>
      </c>
      <c r="M359" s="341" t="s">
        <v>37</v>
      </c>
      <c r="N359" s="51" t="s">
        <v>24</v>
      </c>
      <c r="O359" s="50"/>
      <c r="P359" s="341"/>
      <c r="Q359" s="341"/>
      <c r="R359" s="341"/>
      <c r="S359" s="341"/>
      <c r="T359" s="341"/>
      <c r="U359" s="341" t="s">
        <v>24</v>
      </c>
      <c r="V359" s="341"/>
      <c r="W359" s="341"/>
      <c r="X359" s="341"/>
      <c r="Y359" s="341"/>
      <c r="Z359" s="341"/>
      <c r="AA359" s="47">
        <f t="shared" si="140"/>
        <v>1</v>
      </c>
      <c r="AB359" s="341"/>
      <c r="AC359" s="341"/>
      <c r="AD359" s="329"/>
      <c r="AE359" s="329"/>
      <c r="AF359" s="329"/>
      <c r="AG359" s="329"/>
      <c r="AH359" s="329"/>
      <c r="AI359" s="329"/>
      <c r="AJ359" s="329"/>
      <c r="AK359" s="329"/>
      <c r="AL359" s="329"/>
      <c r="AM359" s="329"/>
      <c r="AN359" s="329"/>
      <c r="AO359" s="329"/>
      <c r="AP359" s="329"/>
      <c r="AQ359" s="329"/>
      <c r="AR359" s="329"/>
      <c r="AS359" s="329"/>
      <c r="AT359" s="329"/>
      <c r="AU359" s="329" t="s">
        <v>40</v>
      </c>
      <c r="AV359" s="329" t="s">
        <v>40</v>
      </c>
      <c r="AW359" s="329"/>
      <c r="AX359" s="329"/>
      <c r="AY359" s="580" t="s">
        <v>32</v>
      </c>
      <c r="AZ359" s="47" t="s">
        <v>40</v>
      </c>
      <c r="BA359" s="47" t="s">
        <v>40</v>
      </c>
      <c r="BB359" s="47" t="s">
        <v>40</v>
      </c>
      <c r="BC359" s="329"/>
      <c r="BD359" s="329"/>
      <c r="BE359" s="329"/>
      <c r="BF359" s="329"/>
      <c r="BG359" s="329"/>
      <c r="BH359" s="329"/>
      <c r="BI359" s="329"/>
      <c r="BJ359" s="45">
        <v>2</v>
      </c>
      <c r="BK359" s="45">
        <v>2</v>
      </c>
      <c r="BL359" s="45">
        <v>2</v>
      </c>
      <c r="BM359" s="45">
        <v>2</v>
      </c>
      <c r="BN359" s="45">
        <v>2</v>
      </c>
      <c r="BO359" s="45">
        <v>2</v>
      </c>
      <c r="BP359" s="45">
        <v>2</v>
      </c>
      <c r="BQ359" s="45">
        <v>2</v>
      </c>
      <c r="BR359" s="45">
        <v>2</v>
      </c>
      <c r="BS359" s="45">
        <v>2</v>
      </c>
      <c r="BT359" s="45">
        <v>2</v>
      </c>
      <c r="BU359" s="45">
        <v>2</v>
      </c>
      <c r="BV359" s="45">
        <v>2</v>
      </c>
      <c r="BW359" s="45">
        <v>2</v>
      </c>
      <c r="BX359" s="45">
        <v>2</v>
      </c>
      <c r="BY359" s="45">
        <v>2</v>
      </c>
      <c r="BZ359" s="45">
        <v>2</v>
      </c>
      <c r="CA359" s="45">
        <v>2</v>
      </c>
      <c r="CB359" s="45">
        <v>2</v>
      </c>
      <c r="CC359" s="45">
        <v>2</v>
      </c>
      <c r="CD359" s="45">
        <v>2</v>
      </c>
      <c r="CE359" s="45">
        <v>2</v>
      </c>
      <c r="CF359" s="45">
        <v>2</v>
      </c>
      <c r="CG359" s="45">
        <v>2</v>
      </c>
      <c r="CH359" s="45">
        <v>2</v>
      </c>
      <c r="CI359" s="45">
        <v>2</v>
      </c>
      <c r="CJ359" s="45">
        <v>2</v>
      </c>
      <c r="CK359" s="45">
        <v>2</v>
      </c>
      <c r="CL359" s="45">
        <v>2</v>
      </c>
      <c r="CM359" s="45">
        <v>2</v>
      </c>
      <c r="CN359" s="45">
        <v>2</v>
      </c>
      <c r="CO359" s="45">
        <v>2</v>
      </c>
      <c r="CP359" s="45">
        <v>2</v>
      </c>
      <c r="CQ359" s="45">
        <v>2</v>
      </c>
      <c r="CR359" s="45">
        <v>2</v>
      </c>
      <c r="CS359" s="45">
        <v>2</v>
      </c>
      <c r="CT359" s="45">
        <v>2</v>
      </c>
      <c r="CU359" s="45"/>
      <c r="CV359" s="45"/>
      <c r="CW359" s="45"/>
      <c r="CX359" s="45">
        <v>2</v>
      </c>
      <c r="CY359" s="43">
        <f t="shared" si="146"/>
        <v>38</v>
      </c>
      <c r="CZ359" s="42">
        <f>CY359/COUNTA($BI359:$CX359)</f>
        <v>1</v>
      </c>
      <c r="DA359" s="43">
        <f>COUNTIF($BI359:$CX359,1)</f>
        <v>0</v>
      </c>
      <c r="DB359" s="42">
        <f>DA359/COUNTA($BI359:$CX359)</f>
        <v>0</v>
      </c>
      <c r="DC359" s="43">
        <f t="shared" si="141"/>
        <v>0</v>
      </c>
      <c r="DD359" s="42">
        <f t="shared" si="142"/>
        <v>0</v>
      </c>
      <c r="DE359" s="43">
        <f t="shared" si="143"/>
        <v>0</v>
      </c>
      <c r="DF359" s="42">
        <f t="shared" si="144"/>
        <v>0</v>
      </c>
      <c r="DG359" s="52">
        <f t="shared" si="147"/>
        <v>2</v>
      </c>
      <c r="DH359" s="43" t="str">
        <f t="shared" si="145"/>
        <v>Đạt mục tiêu</v>
      </c>
      <c r="DI359" s="47" t="s">
        <v>400</v>
      </c>
    </row>
    <row r="360" spans="1:113" s="38" customFormat="1" ht="40.5" hidden="1" customHeight="1" x14ac:dyDescent="0.25">
      <c r="A360" s="283"/>
      <c r="B360" s="283"/>
      <c r="C360" s="361"/>
      <c r="D360" s="310" t="s">
        <v>35</v>
      </c>
      <c r="E360" s="324" t="s">
        <v>399</v>
      </c>
      <c r="F360" s="324"/>
      <c r="G360" s="324" t="s">
        <v>398</v>
      </c>
      <c r="H360" s="326" t="s">
        <v>397</v>
      </c>
      <c r="I360" s="327">
        <v>1</v>
      </c>
      <c r="J360" s="341" t="s">
        <v>57</v>
      </c>
      <c r="K360" s="329" t="s">
        <v>27</v>
      </c>
      <c r="L360" s="310" t="s">
        <v>347</v>
      </c>
      <c r="M360" s="341" t="s">
        <v>37</v>
      </c>
      <c r="N360" s="51" t="s">
        <v>24</v>
      </c>
      <c r="O360" s="50"/>
      <c r="P360" s="341"/>
      <c r="Q360" s="341"/>
      <c r="R360" s="341"/>
      <c r="S360" s="341"/>
      <c r="T360" s="341"/>
      <c r="U360" s="341"/>
      <c r="V360" s="341"/>
      <c r="W360" s="341" t="s">
        <v>24</v>
      </c>
      <c r="X360" s="341"/>
      <c r="Y360" s="341"/>
      <c r="Z360" s="341"/>
      <c r="AA360" s="47">
        <f t="shared" si="140"/>
        <v>1</v>
      </c>
      <c r="AB360" s="341"/>
      <c r="AC360" s="341"/>
      <c r="AD360" s="329"/>
      <c r="AE360" s="329"/>
      <c r="AF360" s="329"/>
      <c r="AG360" s="329"/>
      <c r="AH360" s="329"/>
      <c r="AI360" s="329"/>
      <c r="AJ360" s="329"/>
      <c r="AK360" s="329"/>
      <c r="AL360" s="329"/>
      <c r="AM360" s="329"/>
      <c r="AN360" s="329"/>
      <c r="AO360" s="329"/>
      <c r="AP360" s="329"/>
      <c r="AQ360" s="329"/>
      <c r="AR360" s="329"/>
      <c r="AS360" s="329"/>
      <c r="AT360" s="329"/>
      <c r="AU360" s="329"/>
      <c r="AV360" s="329"/>
      <c r="AW360" s="329"/>
      <c r="AX360" s="329"/>
      <c r="AY360" s="39"/>
      <c r="AZ360" s="39"/>
      <c r="BA360" s="39"/>
      <c r="BB360" s="39"/>
      <c r="BC360" s="329"/>
      <c r="BD360" s="329"/>
      <c r="BE360" s="329"/>
      <c r="BF360" s="329"/>
      <c r="BG360" s="329"/>
      <c r="BH360" s="329"/>
      <c r="BI360" s="329"/>
      <c r="BJ360" s="45">
        <v>2</v>
      </c>
      <c r="BK360" s="45">
        <v>2</v>
      </c>
      <c r="BL360" s="45">
        <v>2</v>
      </c>
      <c r="BM360" s="45">
        <v>2</v>
      </c>
      <c r="BN360" s="45">
        <v>2</v>
      </c>
      <c r="BO360" s="45">
        <v>2</v>
      </c>
      <c r="BP360" s="45">
        <v>2</v>
      </c>
      <c r="BQ360" s="45">
        <v>2</v>
      </c>
      <c r="BR360" s="45">
        <v>2</v>
      </c>
      <c r="BS360" s="45">
        <v>2</v>
      </c>
      <c r="BT360" s="45">
        <v>2</v>
      </c>
      <c r="BU360" s="45">
        <v>2</v>
      </c>
      <c r="BV360" s="45">
        <v>2</v>
      </c>
      <c r="BW360" s="45">
        <v>2</v>
      </c>
      <c r="BX360" s="45">
        <v>2</v>
      </c>
      <c r="BY360" s="45">
        <v>2</v>
      </c>
      <c r="BZ360" s="45">
        <v>2</v>
      </c>
      <c r="CA360" s="45">
        <v>2</v>
      </c>
      <c r="CB360" s="45">
        <v>2</v>
      </c>
      <c r="CC360" s="45">
        <v>2</v>
      </c>
      <c r="CD360" s="45">
        <v>2</v>
      </c>
      <c r="CE360" s="45">
        <v>2</v>
      </c>
      <c r="CF360" s="45">
        <v>2</v>
      </c>
      <c r="CG360" s="45">
        <v>2</v>
      </c>
      <c r="CH360" s="45">
        <v>2</v>
      </c>
      <c r="CI360" s="45">
        <v>2</v>
      </c>
      <c r="CJ360" s="45">
        <v>2</v>
      </c>
      <c r="CK360" s="45">
        <v>2</v>
      </c>
      <c r="CL360" s="45">
        <v>2</v>
      </c>
      <c r="CM360" s="45">
        <v>2</v>
      </c>
      <c r="CN360" s="45">
        <v>2</v>
      </c>
      <c r="CO360" s="45">
        <v>2</v>
      </c>
      <c r="CP360" s="45">
        <v>2</v>
      </c>
      <c r="CQ360" s="45">
        <v>2</v>
      </c>
      <c r="CR360" s="45">
        <v>2</v>
      </c>
      <c r="CS360" s="45">
        <v>2</v>
      </c>
      <c r="CT360" s="45">
        <v>2</v>
      </c>
      <c r="CU360" s="45"/>
      <c r="CV360" s="45"/>
      <c r="CW360" s="45"/>
      <c r="CX360" s="45">
        <v>2</v>
      </c>
      <c r="CY360" s="43">
        <f t="shared" si="146"/>
        <v>38</v>
      </c>
      <c r="CZ360" s="42">
        <f>CY360/COUNTA($BI360:$CX360)</f>
        <v>1</v>
      </c>
      <c r="DA360" s="43">
        <f>COUNTIF($BI360:$CX360,1)</f>
        <v>0</v>
      </c>
      <c r="DB360" s="42">
        <f>DA360/COUNTA($BI360:$CX360)</f>
        <v>0</v>
      </c>
      <c r="DC360" s="43">
        <f t="shared" si="141"/>
        <v>0</v>
      </c>
      <c r="DD360" s="42">
        <f t="shared" si="142"/>
        <v>0</v>
      </c>
      <c r="DE360" s="43">
        <f t="shared" si="143"/>
        <v>0</v>
      </c>
      <c r="DF360" s="42">
        <f t="shared" si="144"/>
        <v>0</v>
      </c>
      <c r="DG360" s="52">
        <f t="shared" si="147"/>
        <v>2</v>
      </c>
      <c r="DH360" s="43" t="str">
        <f t="shared" si="145"/>
        <v>Đạt mục tiêu</v>
      </c>
      <c r="DI360" s="39"/>
    </row>
    <row r="361" spans="1:113" s="38" customFormat="1" ht="76.5" hidden="1" customHeight="1" x14ac:dyDescent="0.25">
      <c r="A361" s="672">
        <v>142</v>
      </c>
      <c r="B361" s="672"/>
      <c r="C361" s="700" t="s">
        <v>396</v>
      </c>
      <c r="D361" s="700" t="s">
        <v>35</v>
      </c>
      <c r="E361" s="700" t="s">
        <v>395</v>
      </c>
      <c r="F361" s="700" t="s">
        <v>34</v>
      </c>
      <c r="G361" s="700" t="s">
        <v>395</v>
      </c>
      <c r="H361" s="345" t="s">
        <v>394</v>
      </c>
      <c r="I361" s="327"/>
      <c r="J361" s="341" t="s">
        <v>57</v>
      </c>
      <c r="K361" s="329" t="s">
        <v>27</v>
      </c>
      <c r="L361" s="310" t="s">
        <v>347</v>
      </c>
      <c r="M361" s="341"/>
      <c r="N361" s="51" t="s">
        <v>24</v>
      </c>
      <c r="O361" s="50"/>
      <c r="P361" s="341"/>
      <c r="Q361" s="341"/>
      <c r="R361" s="341"/>
      <c r="S361" s="341"/>
      <c r="T361" s="341"/>
      <c r="U361" s="341"/>
      <c r="V361" s="341"/>
      <c r="W361" s="341" t="s">
        <v>24</v>
      </c>
      <c r="X361" s="341"/>
      <c r="Y361" s="341"/>
      <c r="Z361" s="341"/>
      <c r="AA361" s="47">
        <v>1</v>
      </c>
      <c r="AB361" s="341"/>
      <c r="AC361" s="341"/>
      <c r="AD361" s="329"/>
      <c r="AE361" s="329"/>
      <c r="AF361" s="329"/>
      <c r="AG361" s="329"/>
      <c r="AH361" s="329"/>
      <c r="AI361" s="329"/>
      <c r="AJ361" s="329"/>
      <c r="AK361" s="329"/>
      <c r="AL361" s="329"/>
      <c r="AM361" s="329"/>
      <c r="AN361" s="329"/>
      <c r="AO361" s="329"/>
      <c r="AP361" s="329"/>
      <c r="AQ361" s="329"/>
      <c r="AR361" s="329"/>
      <c r="AS361" s="329"/>
      <c r="AT361" s="329"/>
      <c r="AU361" s="329"/>
      <c r="AV361" s="329"/>
      <c r="AW361" s="329"/>
      <c r="AX361" s="329"/>
      <c r="AY361" s="39"/>
      <c r="AZ361" s="39"/>
      <c r="BA361" s="39"/>
      <c r="BB361" s="39"/>
      <c r="BC361" s="329"/>
      <c r="BD361" s="329"/>
      <c r="BE361" s="329"/>
      <c r="BF361" s="329"/>
      <c r="BG361" s="329"/>
      <c r="BH361" s="329"/>
      <c r="BI361" s="329"/>
      <c r="BJ361" s="45"/>
      <c r="BK361" s="45"/>
      <c r="BL361" s="45"/>
      <c r="BM361" s="45"/>
      <c r="BN361" s="45"/>
      <c r="BO361" s="45"/>
      <c r="BP361" s="45"/>
      <c r="BQ361" s="45"/>
      <c r="BR361" s="45"/>
      <c r="BS361" s="45"/>
      <c r="BT361" s="45"/>
      <c r="BU361" s="45"/>
      <c r="BV361" s="45"/>
      <c r="BW361" s="45"/>
      <c r="BX361" s="45"/>
      <c r="BY361" s="45"/>
      <c r="BZ361" s="45"/>
      <c r="CA361" s="45"/>
      <c r="CB361" s="45"/>
      <c r="CC361" s="45"/>
      <c r="CD361" s="45"/>
      <c r="CE361" s="45"/>
      <c r="CF361" s="45"/>
      <c r="CG361" s="45"/>
      <c r="CH361" s="45"/>
      <c r="CI361" s="45"/>
      <c r="CJ361" s="45"/>
      <c r="CK361" s="45"/>
      <c r="CL361" s="45"/>
      <c r="CM361" s="45"/>
      <c r="CN361" s="45"/>
      <c r="CO361" s="45"/>
      <c r="CP361" s="45"/>
      <c r="CQ361" s="45"/>
      <c r="CR361" s="45"/>
      <c r="CS361" s="45"/>
      <c r="CT361" s="45"/>
      <c r="CU361" s="45"/>
      <c r="CV361" s="45"/>
      <c r="CW361" s="45"/>
      <c r="CX361" s="45"/>
      <c r="CY361" s="43"/>
      <c r="CZ361" s="42"/>
      <c r="DA361" s="43"/>
      <c r="DB361" s="42"/>
      <c r="DC361" s="43"/>
      <c r="DD361" s="42"/>
      <c r="DE361" s="43"/>
      <c r="DF361" s="42"/>
      <c r="DG361" s="52"/>
      <c r="DH361" s="43"/>
      <c r="DI361" s="39"/>
    </row>
    <row r="362" spans="1:113" s="38" customFormat="1" ht="117" hidden="1" customHeight="1" x14ac:dyDescent="0.25">
      <c r="A362" s="670"/>
      <c r="B362" s="670"/>
      <c r="C362" s="668"/>
      <c r="D362" s="668"/>
      <c r="E362" s="668"/>
      <c r="F362" s="668"/>
      <c r="G362" s="668"/>
      <c r="H362" s="324" t="s">
        <v>393</v>
      </c>
      <c r="I362" s="327"/>
      <c r="J362" s="329" t="s">
        <v>57</v>
      </c>
      <c r="K362" s="329" t="s">
        <v>27</v>
      </c>
      <c r="L362" s="310" t="s">
        <v>347</v>
      </c>
      <c r="M362" s="341" t="s">
        <v>37</v>
      </c>
      <c r="N362" s="51" t="s">
        <v>24</v>
      </c>
      <c r="O362" s="50">
        <v>1</v>
      </c>
      <c r="P362" s="341"/>
      <c r="Q362" s="341"/>
      <c r="R362" s="341"/>
      <c r="S362" s="341"/>
      <c r="T362" s="341"/>
      <c r="U362" s="341"/>
      <c r="V362" s="341"/>
      <c r="W362" s="341" t="s">
        <v>24</v>
      </c>
      <c r="X362" s="341"/>
      <c r="Y362" s="341"/>
      <c r="Z362" s="341"/>
      <c r="AA362" s="47">
        <f t="shared" ref="AA362:AA367" si="148">COUNTIF(P362:Z362,"x")</f>
        <v>1</v>
      </c>
      <c r="AB362" s="341"/>
      <c r="AC362" s="341"/>
      <c r="AD362" s="329"/>
      <c r="AE362" s="329"/>
      <c r="AF362" s="329"/>
      <c r="AG362" s="329"/>
      <c r="AH362" s="329"/>
      <c r="AI362" s="329"/>
      <c r="AJ362" s="329"/>
      <c r="AK362" s="329"/>
      <c r="AL362" s="329"/>
      <c r="AM362" s="329"/>
      <c r="AN362" s="329"/>
      <c r="AO362" s="329"/>
      <c r="AP362" s="329"/>
      <c r="AQ362" s="329"/>
      <c r="AR362" s="329"/>
      <c r="AS362" s="329"/>
      <c r="AT362" s="329"/>
      <c r="AU362" s="329"/>
      <c r="AV362" s="329"/>
      <c r="AW362" s="329"/>
      <c r="AX362" s="329"/>
      <c r="AY362" s="39"/>
      <c r="AZ362" s="39"/>
      <c r="BA362" s="39"/>
      <c r="BB362" s="39"/>
      <c r="BC362" s="329"/>
      <c r="BD362" s="329"/>
      <c r="BE362" s="329"/>
      <c r="BF362" s="329"/>
      <c r="BG362" s="329"/>
      <c r="BH362" s="329"/>
      <c r="BI362" s="329"/>
      <c r="BJ362" s="45">
        <v>2</v>
      </c>
      <c r="BK362" s="45">
        <v>2</v>
      </c>
      <c r="BL362" s="45">
        <v>2</v>
      </c>
      <c r="BM362" s="45">
        <v>2</v>
      </c>
      <c r="BN362" s="45">
        <v>2</v>
      </c>
      <c r="BO362" s="45">
        <v>2</v>
      </c>
      <c r="BP362" s="45">
        <v>2</v>
      </c>
      <c r="BQ362" s="45">
        <v>2</v>
      </c>
      <c r="BR362" s="45">
        <v>2</v>
      </c>
      <c r="BS362" s="45">
        <v>2</v>
      </c>
      <c r="BT362" s="45">
        <v>2</v>
      </c>
      <c r="BU362" s="45">
        <v>2</v>
      </c>
      <c r="BV362" s="45">
        <v>2</v>
      </c>
      <c r="BW362" s="45">
        <v>2</v>
      </c>
      <c r="BX362" s="45">
        <v>2</v>
      </c>
      <c r="BY362" s="45">
        <v>2</v>
      </c>
      <c r="BZ362" s="45">
        <v>2</v>
      </c>
      <c r="CA362" s="45">
        <v>2</v>
      </c>
      <c r="CB362" s="45">
        <v>2</v>
      </c>
      <c r="CC362" s="45">
        <v>2</v>
      </c>
      <c r="CD362" s="45">
        <v>2</v>
      </c>
      <c r="CE362" s="45">
        <v>2</v>
      </c>
      <c r="CF362" s="45">
        <v>2</v>
      </c>
      <c r="CG362" s="45">
        <v>2</v>
      </c>
      <c r="CH362" s="45">
        <v>2</v>
      </c>
      <c r="CI362" s="45">
        <v>2</v>
      </c>
      <c r="CJ362" s="45">
        <v>2</v>
      </c>
      <c r="CK362" s="45">
        <v>2</v>
      </c>
      <c r="CL362" s="45">
        <v>2</v>
      </c>
      <c r="CM362" s="45">
        <v>2</v>
      </c>
      <c r="CN362" s="45">
        <v>2</v>
      </c>
      <c r="CO362" s="45">
        <v>2</v>
      </c>
      <c r="CP362" s="45">
        <v>2</v>
      </c>
      <c r="CQ362" s="45">
        <v>2</v>
      </c>
      <c r="CR362" s="45">
        <v>2</v>
      </c>
      <c r="CS362" s="45">
        <v>2</v>
      </c>
      <c r="CT362" s="45">
        <v>2</v>
      </c>
      <c r="CU362" s="45"/>
      <c r="CV362" s="45"/>
      <c r="CW362" s="45"/>
      <c r="CX362" s="45">
        <v>2</v>
      </c>
      <c r="CY362" s="43">
        <f t="shared" ref="CY362:CY378" si="149">COUNTIF($BI362:$CX362,2)</f>
        <v>38</v>
      </c>
      <c r="CZ362" s="42">
        <f t="shared" ref="CZ362:CZ378" si="150">CY362/COUNTA($BI362:$CX362)</f>
        <v>1</v>
      </c>
      <c r="DA362" s="43">
        <f t="shared" ref="DA362:DA378" si="151">COUNTIF($BI362:$CX362,1)</f>
        <v>0</v>
      </c>
      <c r="DB362" s="42">
        <f t="shared" ref="DB362:DB378" si="152">DA362/COUNTA($BI362:$CX362)</f>
        <v>0</v>
      </c>
      <c r="DC362" s="43">
        <f t="shared" ref="DC362:DC378" si="153">COUNTIF($BI362:$CX362,0)</f>
        <v>0</v>
      </c>
      <c r="DD362" s="42">
        <f t="shared" ref="DD362:DD372" si="154">DC362/COUNTA($BI362:$CX362)</f>
        <v>0</v>
      </c>
      <c r="DE362" s="43">
        <f t="shared" ref="DE362:DE378" si="155">COUNTIF($BI362:$CX362,"KĐG")</f>
        <v>0</v>
      </c>
      <c r="DF362" s="42">
        <f t="shared" ref="DF362:DF378" si="156">DE362/COUNTA($BI362:$CX362)</f>
        <v>0</v>
      </c>
      <c r="DG362" s="52">
        <f t="shared" ref="DG362:DG372" si="157">(((CY362*2)+(DA362*1)+(DC362*0)))/COUNTA($BI362:$CX362)</f>
        <v>2</v>
      </c>
      <c r="DH362" s="43" t="str">
        <f t="shared" ref="DH362:DH378" si="158">IF(DG362&gt;=1.6,"Đạt mục tiêu",IF(DG362&gt;=1,"Cần cố gắng","Chưa đạt"))</f>
        <v>Đạt mục tiêu</v>
      </c>
      <c r="DI362" s="39"/>
    </row>
    <row r="363" spans="1:113" s="38" customFormat="1" ht="76.5" hidden="1" customHeight="1" x14ac:dyDescent="0.25">
      <c r="A363" s="628">
        <v>143</v>
      </c>
      <c r="B363" s="268"/>
      <c r="C363" s="360" t="s">
        <v>392</v>
      </c>
      <c r="D363" s="360" t="s">
        <v>34</v>
      </c>
      <c r="E363" s="360" t="s">
        <v>391</v>
      </c>
      <c r="F363" s="360" t="s">
        <v>34</v>
      </c>
      <c r="G363" s="360" t="s">
        <v>391</v>
      </c>
      <c r="H363" s="310" t="s">
        <v>390</v>
      </c>
      <c r="I363" s="327"/>
      <c r="J363" s="329" t="s">
        <v>66</v>
      </c>
      <c r="K363" s="329" t="s">
        <v>27</v>
      </c>
      <c r="L363" s="310" t="s">
        <v>347</v>
      </c>
      <c r="M363" s="341" t="s">
        <v>37</v>
      </c>
      <c r="N363" s="51" t="s">
        <v>24</v>
      </c>
      <c r="O363" s="50">
        <v>1</v>
      </c>
      <c r="P363" s="341"/>
      <c r="Q363" s="341"/>
      <c r="R363" s="341"/>
      <c r="S363" s="341"/>
      <c r="T363" s="341"/>
      <c r="U363" s="341" t="s">
        <v>24</v>
      </c>
      <c r="V363" s="341"/>
      <c r="W363" s="341"/>
      <c r="X363" s="341"/>
      <c r="Y363" s="341"/>
      <c r="Z363" s="341"/>
      <c r="AA363" s="47">
        <f t="shared" si="148"/>
        <v>1</v>
      </c>
      <c r="AB363" s="341"/>
      <c r="AC363" s="341"/>
      <c r="AD363" s="329"/>
      <c r="AE363" s="329"/>
      <c r="AF363" s="329"/>
      <c r="AG363" s="329"/>
      <c r="AH363" s="326"/>
      <c r="AI363" s="326"/>
      <c r="AJ363" s="326"/>
      <c r="AK363" s="326"/>
      <c r="AL363" s="329"/>
      <c r="AM363" s="329"/>
      <c r="AN363" s="329"/>
      <c r="AO363" s="329"/>
      <c r="AP363" s="329"/>
      <c r="AQ363" s="329"/>
      <c r="AR363" s="329"/>
      <c r="AS363" s="329"/>
      <c r="AT363" s="329"/>
      <c r="AU363" s="329"/>
      <c r="AV363" s="329" t="s">
        <v>32</v>
      </c>
      <c r="AW363" s="329"/>
      <c r="AX363" s="329"/>
      <c r="AY363" s="39"/>
      <c r="AZ363" s="39"/>
      <c r="BA363" s="39"/>
      <c r="BB363" s="39"/>
      <c r="BC363" s="329"/>
      <c r="BD363" s="329"/>
      <c r="BE363" s="329"/>
      <c r="BF363" s="329"/>
      <c r="BG363" s="329"/>
      <c r="BH363" s="329"/>
      <c r="BI363" s="329"/>
      <c r="BJ363" s="45">
        <v>2</v>
      </c>
      <c r="BK363" s="45">
        <v>2</v>
      </c>
      <c r="BL363" s="45">
        <v>2</v>
      </c>
      <c r="BM363" s="45">
        <v>2</v>
      </c>
      <c r="BN363" s="45">
        <v>2</v>
      </c>
      <c r="BO363" s="45">
        <v>2</v>
      </c>
      <c r="BP363" s="45">
        <v>2</v>
      </c>
      <c r="BQ363" s="45">
        <v>2</v>
      </c>
      <c r="BR363" s="45">
        <v>2</v>
      </c>
      <c r="BS363" s="45">
        <v>2</v>
      </c>
      <c r="BT363" s="45">
        <v>2</v>
      </c>
      <c r="BU363" s="45">
        <v>2</v>
      </c>
      <c r="BV363" s="45">
        <v>2</v>
      </c>
      <c r="BW363" s="45">
        <v>2</v>
      </c>
      <c r="BX363" s="45">
        <v>2</v>
      </c>
      <c r="BY363" s="45">
        <v>2</v>
      </c>
      <c r="BZ363" s="45">
        <v>2</v>
      </c>
      <c r="CA363" s="45">
        <v>2</v>
      </c>
      <c r="CB363" s="45">
        <v>2</v>
      </c>
      <c r="CC363" s="45">
        <v>2</v>
      </c>
      <c r="CD363" s="45">
        <v>2</v>
      </c>
      <c r="CE363" s="45">
        <v>2</v>
      </c>
      <c r="CF363" s="45">
        <v>2</v>
      </c>
      <c r="CG363" s="45">
        <v>2</v>
      </c>
      <c r="CH363" s="45">
        <v>2</v>
      </c>
      <c r="CI363" s="45">
        <v>2</v>
      </c>
      <c r="CJ363" s="45">
        <v>2</v>
      </c>
      <c r="CK363" s="45">
        <v>2</v>
      </c>
      <c r="CL363" s="45">
        <v>2</v>
      </c>
      <c r="CM363" s="45">
        <v>2</v>
      </c>
      <c r="CN363" s="45">
        <v>2</v>
      </c>
      <c r="CO363" s="45">
        <v>2</v>
      </c>
      <c r="CP363" s="45">
        <v>2</v>
      </c>
      <c r="CQ363" s="45">
        <v>2</v>
      </c>
      <c r="CR363" s="45">
        <v>2</v>
      </c>
      <c r="CS363" s="45">
        <v>2</v>
      </c>
      <c r="CT363" s="45">
        <v>2</v>
      </c>
      <c r="CU363" s="45"/>
      <c r="CV363" s="45"/>
      <c r="CW363" s="45"/>
      <c r="CX363" s="45">
        <v>2</v>
      </c>
      <c r="CY363" s="43">
        <f t="shared" si="149"/>
        <v>38</v>
      </c>
      <c r="CZ363" s="42">
        <f t="shared" si="150"/>
        <v>1</v>
      </c>
      <c r="DA363" s="43">
        <f t="shared" si="151"/>
        <v>0</v>
      </c>
      <c r="DB363" s="42">
        <f t="shared" si="152"/>
        <v>0</v>
      </c>
      <c r="DC363" s="43">
        <f t="shared" si="153"/>
        <v>0</v>
      </c>
      <c r="DD363" s="42">
        <f t="shared" si="154"/>
        <v>0</v>
      </c>
      <c r="DE363" s="43">
        <f t="shared" si="155"/>
        <v>0</v>
      </c>
      <c r="DF363" s="42">
        <f t="shared" si="156"/>
        <v>0</v>
      </c>
      <c r="DG363" s="52">
        <f t="shared" si="157"/>
        <v>2</v>
      </c>
      <c r="DH363" s="43" t="str">
        <f t="shared" si="158"/>
        <v>Đạt mục tiêu</v>
      </c>
      <c r="DI363" s="39"/>
    </row>
    <row r="364" spans="1:113" s="38" customFormat="1" ht="47.25" hidden="1" customHeight="1" x14ac:dyDescent="0.25">
      <c r="A364" s="628"/>
      <c r="B364" s="268"/>
      <c r="C364" s="361"/>
      <c r="D364" s="361"/>
      <c r="E364" s="361"/>
      <c r="F364" s="361"/>
      <c r="G364" s="361"/>
      <c r="H364" s="310" t="s">
        <v>389</v>
      </c>
      <c r="I364" s="327"/>
      <c r="J364" s="329" t="s">
        <v>52</v>
      </c>
      <c r="K364" s="329" t="s">
        <v>27</v>
      </c>
      <c r="L364" s="310" t="s">
        <v>347</v>
      </c>
      <c r="M364" s="341" t="s">
        <v>37</v>
      </c>
      <c r="N364" s="51" t="s">
        <v>24</v>
      </c>
      <c r="O364" s="50"/>
      <c r="P364" s="341"/>
      <c r="Q364" s="341"/>
      <c r="R364" s="341"/>
      <c r="S364" s="341"/>
      <c r="T364" s="341"/>
      <c r="U364" s="341"/>
      <c r="V364" s="341"/>
      <c r="W364" s="341"/>
      <c r="X364" s="341" t="s">
        <v>24</v>
      </c>
      <c r="Y364" s="341"/>
      <c r="Z364" s="341"/>
      <c r="AA364" s="47">
        <f t="shared" si="148"/>
        <v>1</v>
      </c>
      <c r="AB364" s="341"/>
      <c r="AC364" s="341"/>
      <c r="AD364" s="329"/>
      <c r="AE364" s="329"/>
      <c r="AF364" s="329"/>
      <c r="AG364" s="329"/>
      <c r="AH364" s="329"/>
      <c r="AI364" s="329"/>
      <c r="AJ364" s="329"/>
      <c r="AK364" s="329"/>
      <c r="AL364" s="329"/>
      <c r="AM364" s="329"/>
      <c r="AN364" s="329"/>
      <c r="AO364" s="329"/>
      <c r="AP364" s="329"/>
      <c r="AQ364" s="329"/>
      <c r="AR364" s="329"/>
      <c r="AS364" s="329"/>
      <c r="AT364" s="329"/>
      <c r="AU364" s="329"/>
      <c r="AV364" s="329"/>
      <c r="AW364" s="329"/>
      <c r="AX364" s="329"/>
      <c r="AY364" s="39"/>
      <c r="AZ364" s="39"/>
      <c r="BA364" s="39"/>
      <c r="BB364" s="39"/>
      <c r="BC364" s="329" t="s">
        <v>40</v>
      </c>
      <c r="BD364" s="329" t="s">
        <v>40</v>
      </c>
      <c r="BE364" s="329"/>
      <c r="BF364" s="329"/>
      <c r="BG364" s="329"/>
      <c r="BH364" s="329"/>
      <c r="BI364" s="329"/>
      <c r="BJ364" s="45">
        <v>2</v>
      </c>
      <c r="BK364" s="45">
        <v>2</v>
      </c>
      <c r="BL364" s="45">
        <v>2</v>
      </c>
      <c r="BM364" s="45">
        <v>2</v>
      </c>
      <c r="BN364" s="45">
        <v>2</v>
      </c>
      <c r="BO364" s="45">
        <v>2</v>
      </c>
      <c r="BP364" s="45">
        <v>2</v>
      </c>
      <c r="BQ364" s="45">
        <v>2</v>
      </c>
      <c r="BR364" s="45">
        <v>2</v>
      </c>
      <c r="BS364" s="45">
        <v>2</v>
      </c>
      <c r="BT364" s="45">
        <v>2</v>
      </c>
      <c r="BU364" s="45">
        <v>2</v>
      </c>
      <c r="BV364" s="45">
        <v>2</v>
      </c>
      <c r="BW364" s="45">
        <v>2</v>
      </c>
      <c r="BX364" s="45">
        <v>2</v>
      </c>
      <c r="BY364" s="45">
        <v>2</v>
      </c>
      <c r="BZ364" s="45">
        <v>2</v>
      </c>
      <c r="CA364" s="45">
        <v>2</v>
      </c>
      <c r="CB364" s="45">
        <v>2</v>
      </c>
      <c r="CC364" s="45">
        <v>2</v>
      </c>
      <c r="CD364" s="45">
        <v>2</v>
      </c>
      <c r="CE364" s="45">
        <v>2</v>
      </c>
      <c r="CF364" s="45">
        <v>2</v>
      </c>
      <c r="CG364" s="45">
        <v>2</v>
      </c>
      <c r="CH364" s="45">
        <v>2</v>
      </c>
      <c r="CI364" s="45">
        <v>2</v>
      </c>
      <c r="CJ364" s="45">
        <v>2</v>
      </c>
      <c r="CK364" s="45">
        <v>2</v>
      </c>
      <c r="CL364" s="45">
        <v>2</v>
      </c>
      <c r="CM364" s="45">
        <v>2</v>
      </c>
      <c r="CN364" s="45">
        <v>2</v>
      </c>
      <c r="CO364" s="45">
        <v>2</v>
      </c>
      <c r="CP364" s="45">
        <v>2</v>
      </c>
      <c r="CQ364" s="45">
        <v>2</v>
      </c>
      <c r="CR364" s="45">
        <v>2</v>
      </c>
      <c r="CS364" s="45">
        <v>2</v>
      </c>
      <c r="CT364" s="45">
        <v>2</v>
      </c>
      <c r="CU364" s="45"/>
      <c r="CV364" s="45"/>
      <c r="CW364" s="45"/>
      <c r="CX364" s="45">
        <v>2</v>
      </c>
      <c r="CY364" s="43">
        <f t="shared" si="149"/>
        <v>38</v>
      </c>
      <c r="CZ364" s="42">
        <f t="shared" si="150"/>
        <v>1</v>
      </c>
      <c r="DA364" s="43">
        <f t="shared" si="151"/>
        <v>0</v>
      </c>
      <c r="DB364" s="42">
        <f t="shared" si="152"/>
        <v>0</v>
      </c>
      <c r="DC364" s="43">
        <f t="shared" si="153"/>
        <v>0</v>
      </c>
      <c r="DD364" s="42">
        <f t="shared" si="154"/>
        <v>0</v>
      </c>
      <c r="DE364" s="43">
        <f t="shared" si="155"/>
        <v>0</v>
      </c>
      <c r="DF364" s="42">
        <f t="shared" si="156"/>
        <v>0</v>
      </c>
      <c r="DG364" s="52">
        <f t="shared" si="157"/>
        <v>2</v>
      </c>
      <c r="DH364" s="43" t="str">
        <f t="shared" si="158"/>
        <v>Đạt mục tiêu</v>
      </c>
      <c r="DI364" s="39"/>
    </row>
    <row r="365" spans="1:113" s="38" customFormat="1" ht="118.5" hidden="1" customHeight="1" x14ac:dyDescent="0.25">
      <c r="A365" s="268">
        <v>144</v>
      </c>
      <c r="B365" s="269"/>
      <c r="C365" s="360" t="s">
        <v>388</v>
      </c>
      <c r="D365" s="360" t="s">
        <v>35</v>
      </c>
      <c r="E365" s="360" t="s">
        <v>387</v>
      </c>
      <c r="F365" s="360" t="s">
        <v>34</v>
      </c>
      <c r="G365" s="360" t="s">
        <v>387</v>
      </c>
      <c r="H365" s="310" t="s">
        <v>386</v>
      </c>
      <c r="I365" s="327"/>
      <c r="J365" s="329" t="s">
        <v>84</v>
      </c>
      <c r="K365" s="329" t="s">
        <v>27</v>
      </c>
      <c r="L365" s="310" t="s">
        <v>347</v>
      </c>
      <c r="M365" s="341" t="s">
        <v>37</v>
      </c>
      <c r="N365" s="51" t="s">
        <v>24</v>
      </c>
      <c r="O365" s="50"/>
      <c r="P365" s="341"/>
      <c r="Q365" s="341"/>
      <c r="R365" s="341"/>
      <c r="S365" s="341"/>
      <c r="T365" s="341"/>
      <c r="U365" s="341"/>
      <c r="V365" s="341" t="s">
        <v>24</v>
      </c>
      <c r="W365" s="341"/>
      <c r="X365" s="341"/>
      <c r="Y365" s="341"/>
      <c r="Z365" s="341"/>
      <c r="AA365" s="47">
        <f t="shared" si="148"/>
        <v>1</v>
      </c>
      <c r="AB365" s="341"/>
      <c r="AC365" s="341"/>
      <c r="AD365" s="329"/>
      <c r="AE365" s="329"/>
      <c r="AF365" s="329"/>
      <c r="AG365" s="329"/>
      <c r="AH365" s="329"/>
      <c r="AI365" s="329"/>
      <c r="AJ365" s="329"/>
      <c r="AK365" s="329"/>
      <c r="AL365" s="329"/>
      <c r="AM365" s="329"/>
      <c r="AN365" s="329"/>
      <c r="AO365" s="329"/>
      <c r="AP365" s="329"/>
      <c r="AQ365" s="329"/>
      <c r="AR365" s="329"/>
      <c r="AS365" s="329"/>
      <c r="AT365" s="329"/>
      <c r="AU365" s="329"/>
      <c r="AV365" s="329" t="s">
        <v>56</v>
      </c>
      <c r="AW365" s="329"/>
      <c r="AX365" s="329" t="s">
        <v>56</v>
      </c>
      <c r="AY365" s="39"/>
      <c r="AZ365" s="39"/>
      <c r="BA365" s="39"/>
      <c r="BB365" s="39"/>
      <c r="BC365" s="329"/>
      <c r="BD365" s="329"/>
      <c r="BE365" s="329"/>
      <c r="BF365" s="329"/>
      <c r="BG365" s="329"/>
      <c r="BH365" s="329"/>
      <c r="BI365" s="329"/>
      <c r="BJ365" s="45">
        <v>2</v>
      </c>
      <c r="BK365" s="45">
        <v>2</v>
      </c>
      <c r="BL365" s="45">
        <v>2</v>
      </c>
      <c r="BM365" s="45">
        <v>2</v>
      </c>
      <c r="BN365" s="45">
        <v>2</v>
      </c>
      <c r="BO365" s="45">
        <v>2</v>
      </c>
      <c r="BP365" s="45">
        <v>2</v>
      </c>
      <c r="BQ365" s="45">
        <v>2</v>
      </c>
      <c r="BR365" s="45">
        <v>2</v>
      </c>
      <c r="BS365" s="45">
        <v>2</v>
      </c>
      <c r="BT365" s="45">
        <v>2</v>
      </c>
      <c r="BU365" s="45">
        <v>2</v>
      </c>
      <c r="BV365" s="45">
        <v>2</v>
      </c>
      <c r="BW365" s="45">
        <v>2</v>
      </c>
      <c r="BX365" s="45">
        <v>2</v>
      </c>
      <c r="BY365" s="45">
        <v>2</v>
      </c>
      <c r="BZ365" s="45">
        <v>2</v>
      </c>
      <c r="CA365" s="45">
        <v>2</v>
      </c>
      <c r="CB365" s="45">
        <v>2</v>
      </c>
      <c r="CC365" s="45">
        <v>2</v>
      </c>
      <c r="CD365" s="45">
        <v>2</v>
      </c>
      <c r="CE365" s="45">
        <v>2</v>
      </c>
      <c r="CF365" s="45">
        <v>2</v>
      </c>
      <c r="CG365" s="45">
        <v>2</v>
      </c>
      <c r="CH365" s="45">
        <v>2</v>
      </c>
      <c r="CI365" s="45">
        <v>2</v>
      </c>
      <c r="CJ365" s="45">
        <v>2</v>
      </c>
      <c r="CK365" s="45">
        <v>2</v>
      </c>
      <c r="CL365" s="45">
        <v>2</v>
      </c>
      <c r="CM365" s="45">
        <v>2</v>
      </c>
      <c r="CN365" s="45">
        <v>2</v>
      </c>
      <c r="CO365" s="45">
        <v>2</v>
      </c>
      <c r="CP365" s="45">
        <v>2</v>
      </c>
      <c r="CQ365" s="45">
        <v>2</v>
      </c>
      <c r="CR365" s="45">
        <v>2</v>
      </c>
      <c r="CS365" s="45">
        <v>2</v>
      </c>
      <c r="CT365" s="45">
        <v>2</v>
      </c>
      <c r="CU365" s="45"/>
      <c r="CV365" s="45"/>
      <c r="CW365" s="45"/>
      <c r="CX365" s="45">
        <v>2</v>
      </c>
      <c r="CY365" s="43">
        <f t="shared" si="149"/>
        <v>38</v>
      </c>
      <c r="CZ365" s="42">
        <f t="shared" si="150"/>
        <v>1</v>
      </c>
      <c r="DA365" s="43">
        <f t="shared" si="151"/>
        <v>0</v>
      </c>
      <c r="DB365" s="42">
        <f t="shared" si="152"/>
        <v>0</v>
      </c>
      <c r="DC365" s="43">
        <f t="shared" si="153"/>
        <v>0</v>
      </c>
      <c r="DD365" s="42">
        <f t="shared" si="154"/>
        <v>0</v>
      </c>
      <c r="DE365" s="43">
        <f t="shared" si="155"/>
        <v>0</v>
      </c>
      <c r="DF365" s="42">
        <f t="shared" si="156"/>
        <v>0</v>
      </c>
      <c r="DG365" s="52">
        <f t="shared" si="157"/>
        <v>2</v>
      </c>
      <c r="DH365" s="43" t="str">
        <f t="shared" si="158"/>
        <v>Đạt mục tiêu</v>
      </c>
      <c r="DI365" s="39"/>
    </row>
    <row r="366" spans="1:113" s="38" customFormat="1" ht="40.5" hidden="1" customHeight="1" x14ac:dyDescent="0.25">
      <c r="A366" s="268">
        <v>145</v>
      </c>
      <c r="B366" s="279"/>
      <c r="C366" s="125" t="s">
        <v>385</v>
      </c>
      <c r="D366" s="125" t="s">
        <v>223</v>
      </c>
      <c r="E366" s="125" t="s">
        <v>384</v>
      </c>
      <c r="F366" s="322"/>
      <c r="G366" s="311" t="s">
        <v>383</v>
      </c>
      <c r="H366" s="311" t="s">
        <v>383</v>
      </c>
      <c r="I366" s="349"/>
      <c r="J366" s="333" t="s">
        <v>57</v>
      </c>
      <c r="K366" s="333" t="s">
        <v>27</v>
      </c>
      <c r="L366" s="311" t="s">
        <v>347</v>
      </c>
      <c r="M366" s="331" t="s">
        <v>37</v>
      </c>
      <c r="N366" s="335" t="s">
        <v>24</v>
      </c>
      <c r="O366" s="313"/>
      <c r="P366" s="331"/>
      <c r="Q366" s="331"/>
      <c r="R366" s="331"/>
      <c r="S366" s="331"/>
      <c r="T366" s="331"/>
      <c r="U366" s="331"/>
      <c r="V366" s="331"/>
      <c r="W366" s="331" t="s">
        <v>24</v>
      </c>
      <c r="X366" s="331"/>
      <c r="Y366" s="331"/>
      <c r="Z366" s="331"/>
      <c r="AA366" s="339">
        <f t="shared" si="148"/>
        <v>1</v>
      </c>
      <c r="AB366" s="331"/>
      <c r="AC366" s="331"/>
      <c r="AD366" s="333"/>
      <c r="AE366" s="333"/>
      <c r="AF366" s="333"/>
      <c r="AG366" s="333"/>
      <c r="AH366" s="333"/>
      <c r="AI366" s="333"/>
      <c r="AJ366" s="333"/>
      <c r="AK366" s="333"/>
      <c r="AL366" s="333"/>
      <c r="AM366" s="333"/>
      <c r="AN366" s="333"/>
      <c r="AO366" s="333"/>
      <c r="AP366" s="333"/>
      <c r="AQ366" s="333"/>
      <c r="AR366" s="333"/>
      <c r="AS366" s="333"/>
      <c r="AT366" s="333"/>
      <c r="AU366" s="333"/>
      <c r="AV366" s="333"/>
      <c r="AW366" s="333"/>
      <c r="AX366" s="333"/>
      <c r="AY366" s="121"/>
      <c r="AZ366" s="121"/>
      <c r="BA366" s="121"/>
      <c r="BB366" s="121"/>
      <c r="BC366" s="333"/>
      <c r="BD366" s="333"/>
      <c r="BE366" s="333"/>
      <c r="BF366" s="333"/>
      <c r="BG366" s="333"/>
      <c r="BH366" s="333"/>
      <c r="BI366" s="333"/>
      <c r="BJ366" s="124">
        <v>2</v>
      </c>
      <c r="BK366" s="124">
        <v>2</v>
      </c>
      <c r="BL366" s="124">
        <v>2</v>
      </c>
      <c r="BM366" s="124">
        <v>2</v>
      </c>
      <c r="BN366" s="124">
        <v>2</v>
      </c>
      <c r="BO366" s="124">
        <v>2</v>
      </c>
      <c r="BP366" s="124">
        <v>2</v>
      </c>
      <c r="BQ366" s="124">
        <v>2</v>
      </c>
      <c r="BR366" s="124">
        <v>2</v>
      </c>
      <c r="BS366" s="124">
        <v>2</v>
      </c>
      <c r="BT366" s="124">
        <v>2</v>
      </c>
      <c r="BU366" s="124">
        <v>2</v>
      </c>
      <c r="BV366" s="124">
        <v>2</v>
      </c>
      <c r="BW366" s="124">
        <v>2</v>
      </c>
      <c r="BX366" s="124">
        <v>2</v>
      </c>
      <c r="BY366" s="124">
        <v>2</v>
      </c>
      <c r="BZ366" s="124">
        <v>2</v>
      </c>
      <c r="CA366" s="124">
        <v>2</v>
      </c>
      <c r="CB366" s="124">
        <v>2</v>
      </c>
      <c r="CC366" s="124">
        <v>2</v>
      </c>
      <c r="CD366" s="124">
        <v>2</v>
      </c>
      <c r="CE366" s="124">
        <v>2</v>
      </c>
      <c r="CF366" s="124">
        <v>2</v>
      </c>
      <c r="CG366" s="124">
        <v>2</v>
      </c>
      <c r="CH366" s="124">
        <v>2</v>
      </c>
      <c r="CI366" s="124">
        <v>2</v>
      </c>
      <c r="CJ366" s="124">
        <v>2</v>
      </c>
      <c r="CK366" s="124">
        <v>2</v>
      </c>
      <c r="CL366" s="124">
        <v>2</v>
      </c>
      <c r="CM366" s="124">
        <v>2</v>
      </c>
      <c r="CN366" s="124">
        <v>2</v>
      </c>
      <c r="CO366" s="124">
        <v>2</v>
      </c>
      <c r="CP366" s="124">
        <v>2</v>
      </c>
      <c r="CQ366" s="124">
        <v>2</v>
      </c>
      <c r="CR366" s="124">
        <v>2</v>
      </c>
      <c r="CS366" s="124">
        <v>2</v>
      </c>
      <c r="CT366" s="124">
        <v>2</v>
      </c>
      <c r="CU366" s="124"/>
      <c r="CV366" s="124"/>
      <c r="CW366" s="124"/>
      <c r="CX366" s="124">
        <v>2</v>
      </c>
      <c r="CY366" s="122">
        <f t="shared" si="149"/>
        <v>38</v>
      </c>
      <c r="CZ366" s="53">
        <f t="shared" si="150"/>
        <v>1</v>
      </c>
      <c r="DA366" s="122">
        <f t="shared" si="151"/>
        <v>0</v>
      </c>
      <c r="DB366" s="53">
        <f t="shared" si="152"/>
        <v>0</v>
      </c>
      <c r="DC366" s="122">
        <f t="shared" si="153"/>
        <v>0</v>
      </c>
      <c r="DD366" s="53">
        <f t="shared" si="154"/>
        <v>0</v>
      </c>
      <c r="DE366" s="122">
        <f t="shared" si="155"/>
        <v>0</v>
      </c>
      <c r="DF366" s="53">
        <f t="shared" si="156"/>
        <v>0</v>
      </c>
      <c r="DG366" s="123">
        <f t="shared" si="157"/>
        <v>2</v>
      </c>
      <c r="DH366" s="122" t="str">
        <f t="shared" si="158"/>
        <v>Đạt mục tiêu</v>
      </c>
      <c r="DI366" s="121"/>
    </row>
    <row r="367" spans="1:113" s="38" customFormat="1" ht="21.75" hidden="1" customHeight="1" x14ac:dyDescent="0.25">
      <c r="A367" s="628">
        <v>40</v>
      </c>
      <c r="B367" s="629"/>
      <c r="C367" s="655" t="s">
        <v>382</v>
      </c>
      <c r="D367" s="614" t="s">
        <v>35</v>
      </c>
      <c r="E367" s="655" t="s">
        <v>381</v>
      </c>
      <c r="F367" s="700" t="s">
        <v>34</v>
      </c>
      <c r="G367" s="700" t="s">
        <v>381</v>
      </c>
      <c r="H367" s="120" t="s">
        <v>380</v>
      </c>
      <c r="I367" s="350">
        <v>1</v>
      </c>
      <c r="J367" s="337" t="s">
        <v>115</v>
      </c>
      <c r="K367" s="337" t="s">
        <v>27</v>
      </c>
      <c r="L367" s="309" t="s">
        <v>347</v>
      </c>
      <c r="M367" s="332" t="s">
        <v>37</v>
      </c>
      <c r="N367" s="336" t="s">
        <v>24</v>
      </c>
      <c r="O367" s="50">
        <v>1</v>
      </c>
      <c r="P367" s="341" t="s">
        <v>24</v>
      </c>
      <c r="Q367" s="341"/>
      <c r="R367" s="341"/>
      <c r="S367" s="341"/>
      <c r="T367" s="341"/>
      <c r="U367" s="341"/>
      <c r="V367" s="341"/>
      <c r="W367" s="341"/>
      <c r="X367" s="341"/>
      <c r="Y367" s="341"/>
      <c r="Z367" s="341"/>
      <c r="AA367" s="47">
        <f t="shared" si="148"/>
        <v>1</v>
      </c>
      <c r="AB367" s="329" t="s">
        <v>46</v>
      </c>
      <c r="AC367" s="341"/>
      <c r="AD367" s="329" t="s">
        <v>32</v>
      </c>
      <c r="AE367" s="329"/>
      <c r="AF367" s="329"/>
      <c r="AG367" s="329"/>
      <c r="AH367" s="326"/>
      <c r="AI367" s="326" t="s">
        <v>314</v>
      </c>
      <c r="AJ367" s="326" t="s">
        <v>314</v>
      </c>
      <c r="AK367" s="326"/>
      <c r="AL367" s="329"/>
      <c r="AM367" s="329"/>
      <c r="AN367" s="329"/>
      <c r="AO367" s="329"/>
      <c r="AP367" s="329"/>
      <c r="AQ367" s="329"/>
      <c r="AR367" s="329"/>
      <c r="AS367" s="329"/>
      <c r="AT367" s="329"/>
      <c r="AU367" s="329"/>
      <c r="AV367" s="329"/>
      <c r="AW367" s="329"/>
      <c r="AX367" s="329"/>
      <c r="AY367" s="39"/>
      <c r="AZ367" s="39"/>
      <c r="BA367" s="39"/>
      <c r="BB367" s="39"/>
      <c r="BC367" s="329"/>
      <c r="BD367" s="329"/>
      <c r="BE367" s="329"/>
      <c r="BF367" s="329"/>
      <c r="BG367" s="329"/>
      <c r="BH367" s="329"/>
      <c r="BI367" s="329"/>
      <c r="BJ367" s="45">
        <v>2</v>
      </c>
      <c r="BK367" s="45">
        <v>1</v>
      </c>
      <c r="BL367" s="45">
        <v>1</v>
      </c>
      <c r="BM367" s="45">
        <v>2</v>
      </c>
      <c r="BN367" s="45">
        <v>1</v>
      </c>
      <c r="BO367" s="45">
        <v>1</v>
      </c>
      <c r="BP367" s="45">
        <v>2</v>
      </c>
      <c r="BQ367" s="45">
        <v>1</v>
      </c>
      <c r="BR367" s="45">
        <v>2</v>
      </c>
      <c r="BS367" s="45">
        <v>2</v>
      </c>
      <c r="BT367" s="45">
        <v>1</v>
      </c>
      <c r="BU367" s="45">
        <v>2</v>
      </c>
      <c r="BV367" s="45">
        <v>2</v>
      </c>
      <c r="BW367" s="45">
        <v>2</v>
      </c>
      <c r="BX367" s="45">
        <v>2</v>
      </c>
      <c r="BY367" s="45">
        <v>2</v>
      </c>
      <c r="BZ367" s="45">
        <v>1</v>
      </c>
      <c r="CA367" s="45">
        <v>2</v>
      </c>
      <c r="CB367" s="45">
        <v>2</v>
      </c>
      <c r="CC367" s="45">
        <v>2</v>
      </c>
      <c r="CD367" s="45">
        <v>2</v>
      </c>
      <c r="CE367" s="45">
        <v>2</v>
      </c>
      <c r="CF367" s="45">
        <v>2</v>
      </c>
      <c r="CG367" s="45">
        <v>2</v>
      </c>
      <c r="CH367" s="45">
        <v>1</v>
      </c>
      <c r="CI367" s="45">
        <v>2</v>
      </c>
      <c r="CJ367" s="45">
        <v>1</v>
      </c>
      <c r="CK367" s="45">
        <v>2</v>
      </c>
      <c r="CL367" s="45">
        <v>1</v>
      </c>
      <c r="CM367" s="45">
        <v>2</v>
      </c>
      <c r="CN367" s="45">
        <v>1</v>
      </c>
      <c r="CO367" s="45">
        <v>2</v>
      </c>
      <c r="CP367" s="45">
        <v>1</v>
      </c>
      <c r="CQ367" s="45">
        <v>2</v>
      </c>
      <c r="CR367" s="45">
        <v>2</v>
      </c>
      <c r="CS367" s="45">
        <v>1</v>
      </c>
      <c r="CT367" s="45">
        <v>2</v>
      </c>
      <c r="CU367" s="45">
        <v>2</v>
      </c>
      <c r="CV367" s="45">
        <v>2</v>
      </c>
      <c r="CW367" s="45">
        <v>1</v>
      </c>
      <c r="CX367" s="45">
        <v>2</v>
      </c>
      <c r="CY367" s="43">
        <f t="shared" si="149"/>
        <v>27</v>
      </c>
      <c r="CZ367" s="42">
        <f t="shared" si="150"/>
        <v>0.65853658536585369</v>
      </c>
      <c r="DA367" s="43">
        <f t="shared" si="151"/>
        <v>14</v>
      </c>
      <c r="DB367" s="42">
        <f t="shared" si="152"/>
        <v>0.34146341463414637</v>
      </c>
      <c r="DC367" s="43">
        <f t="shared" si="153"/>
        <v>0</v>
      </c>
      <c r="DD367" s="42">
        <f t="shared" si="154"/>
        <v>0</v>
      </c>
      <c r="DE367" s="43">
        <f t="shared" si="155"/>
        <v>0</v>
      </c>
      <c r="DF367" s="42">
        <f t="shared" si="156"/>
        <v>0</v>
      </c>
      <c r="DG367" s="52">
        <f t="shared" si="157"/>
        <v>1.6585365853658536</v>
      </c>
      <c r="DH367" s="43" t="str">
        <f t="shared" si="158"/>
        <v>Đạt mục tiêu</v>
      </c>
      <c r="DI367" s="39"/>
    </row>
    <row r="368" spans="1:113" s="38" customFormat="1" ht="21.75" hidden="1" customHeight="1" x14ac:dyDescent="0.25">
      <c r="A368" s="628"/>
      <c r="B368" s="630"/>
      <c r="C368" s="667"/>
      <c r="D368" s="667"/>
      <c r="E368" s="667"/>
      <c r="F368" s="667"/>
      <c r="G368" s="667"/>
      <c r="H368" s="59" t="s">
        <v>379</v>
      </c>
      <c r="I368" s="350">
        <v>1</v>
      </c>
      <c r="J368" s="337" t="s">
        <v>115</v>
      </c>
      <c r="K368" s="329" t="s">
        <v>27</v>
      </c>
      <c r="L368" s="310" t="s">
        <v>347</v>
      </c>
      <c r="M368" s="341" t="s">
        <v>37</v>
      </c>
      <c r="N368" s="51" t="s">
        <v>24</v>
      </c>
      <c r="O368" s="50"/>
      <c r="P368" s="341"/>
      <c r="Q368" s="341"/>
      <c r="R368" s="341"/>
      <c r="S368" s="341"/>
      <c r="T368" s="341"/>
      <c r="U368" s="341"/>
      <c r="V368" s="341"/>
      <c r="W368" s="341"/>
      <c r="X368" s="341"/>
      <c r="Y368" s="341"/>
      <c r="Z368" s="341"/>
      <c r="AA368" s="47">
        <v>1</v>
      </c>
      <c r="AB368" s="329"/>
      <c r="AC368" s="341"/>
      <c r="AD368" s="329" t="s">
        <v>46</v>
      </c>
      <c r="AE368" s="329"/>
      <c r="AF368" s="329"/>
      <c r="AG368" s="329"/>
      <c r="AH368" s="326"/>
      <c r="AI368" s="326"/>
      <c r="AJ368" s="326"/>
      <c r="AK368" s="326"/>
      <c r="AL368" s="329"/>
      <c r="AM368" s="329"/>
      <c r="AN368" s="329"/>
      <c r="AO368" s="329"/>
      <c r="AP368" s="329"/>
      <c r="AQ368" s="329"/>
      <c r="AR368" s="329"/>
      <c r="AS368" s="329"/>
      <c r="AT368" s="329"/>
      <c r="AU368" s="329"/>
      <c r="AV368" s="329"/>
      <c r="AW368" s="329"/>
      <c r="AX368" s="329"/>
      <c r="AY368" s="39"/>
      <c r="AZ368" s="39"/>
      <c r="BA368" s="39"/>
      <c r="BB368" s="39"/>
      <c r="BC368" s="329"/>
      <c r="BD368" s="329"/>
      <c r="BE368" s="329"/>
      <c r="BF368" s="329"/>
      <c r="BG368" s="329"/>
      <c r="BH368" s="329"/>
      <c r="BI368" s="329"/>
      <c r="BJ368" s="45">
        <v>2</v>
      </c>
      <c r="BK368" s="45">
        <v>1</v>
      </c>
      <c r="BL368" s="45">
        <v>2</v>
      </c>
      <c r="BM368" s="45">
        <v>2</v>
      </c>
      <c r="BN368" s="45">
        <v>2</v>
      </c>
      <c r="BO368" s="45">
        <v>1</v>
      </c>
      <c r="BP368" s="45">
        <v>2</v>
      </c>
      <c r="BQ368" s="45">
        <v>1</v>
      </c>
      <c r="BR368" s="45">
        <v>2</v>
      </c>
      <c r="BS368" s="45">
        <v>2</v>
      </c>
      <c r="BT368" s="45">
        <v>1</v>
      </c>
      <c r="BU368" s="45">
        <v>1</v>
      </c>
      <c r="BV368" s="45">
        <v>2</v>
      </c>
      <c r="BW368" s="45">
        <v>2</v>
      </c>
      <c r="BX368" s="45">
        <v>2</v>
      </c>
      <c r="BY368" s="45">
        <v>2</v>
      </c>
      <c r="BZ368" s="45">
        <v>1</v>
      </c>
      <c r="CA368" s="45">
        <v>1</v>
      </c>
      <c r="CB368" s="45">
        <v>2</v>
      </c>
      <c r="CC368" s="45">
        <v>2</v>
      </c>
      <c r="CD368" s="45">
        <v>1</v>
      </c>
      <c r="CE368" s="45">
        <v>2</v>
      </c>
      <c r="CF368" s="45">
        <v>2</v>
      </c>
      <c r="CG368" s="45">
        <v>2</v>
      </c>
      <c r="CH368" s="45">
        <v>2</v>
      </c>
      <c r="CI368" s="45">
        <v>1</v>
      </c>
      <c r="CJ368" s="45">
        <v>2</v>
      </c>
      <c r="CK368" s="45">
        <v>2</v>
      </c>
      <c r="CL368" s="45">
        <v>2</v>
      </c>
      <c r="CM368" s="45">
        <v>2</v>
      </c>
      <c r="CN368" s="45">
        <v>1</v>
      </c>
      <c r="CO368" s="45">
        <v>2</v>
      </c>
      <c r="CP368" s="45">
        <v>2</v>
      </c>
      <c r="CQ368" s="45">
        <v>2</v>
      </c>
      <c r="CR368" s="45">
        <v>2</v>
      </c>
      <c r="CS368" s="45">
        <v>2</v>
      </c>
      <c r="CT368" s="45">
        <v>2</v>
      </c>
      <c r="CU368" s="45">
        <v>2</v>
      </c>
      <c r="CV368" s="45">
        <v>2</v>
      </c>
      <c r="CW368" s="45">
        <v>2</v>
      </c>
      <c r="CX368" s="45">
        <v>2</v>
      </c>
      <c r="CY368" s="43">
        <f t="shared" si="149"/>
        <v>31</v>
      </c>
      <c r="CZ368" s="42">
        <f t="shared" si="150"/>
        <v>0.75609756097560976</v>
      </c>
      <c r="DA368" s="43">
        <f t="shared" si="151"/>
        <v>10</v>
      </c>
      <c r="DB368" s="42">
        <f t="shared" si="152"/>
        <v>0.24390243902439024</v>
      </c>
      <c r="DC368" s="43">
        <f t="shared" si="153"/>
        <v>0</v>
      </c>
      <c r="DD368" s="42">
        <f t="shared" si="154"/>
        <v>0</v>
      </c>
      <c r="DE368" s="43">
        <f t="shared" si="155"/>
        <v>0</v>
      </c>
      <c r="DF368" s="42">
        <f t="shared" si="156"/>
        <v>0</v>
      </c>
      <c r="DG368" s="52">
        <f t="shared" si="157"/>
        <v>1.7560975609756098</v>
      </c>
      <c r="DH368" s="43" t="str">
        <f t="shared" si="158"/>
        <v>Đạt mục tiêu</v>
      </c>
      <c r="DI368" s="39"/>
    </row>
    <row r="369" spans="1:113" s="38" customFormat="1" ht="21.75" hidden="1" customHeight="1" x14ac:dyDescent="0.25">
      <c r="A369" s="628"/>
      <c r="B369" s="630"/>
      <c r="C369" s="667"/>
      <c r="D369" s="667"/>
      <c r="E369" s="667"/>
      <c r="F369" s="667"/>
      <c r="G369" s="667"/>
      <c r="H369" s="59" t="s">
        <v>378</v>
      </c>
      <c r="I369" s="327">
        <v>1</v>
      </c>
      <c r="J369" s="329" t="s">
        <v>30</v>
      </c>
      <c r="K369" s="329" t="s">
        <v>27</v>
      </c>
      <c r="L369" s="310" t="s">
        <v>347</v>
      </c>
      <c r="M369" s="341" t="s">
        <v>37</v>
      </c>
      <c r="N369" s="51" t="s">
        <v>24</v>
      </c>
      <c r="O369" s="50">
        <v>1</v>
      </c>
      <c r="P369" s="341"/>
      <c r="Q369" s="341" t="s">
        <v>24</v>
      </c>
      <c r="R369" s="341"/>
      <c r="S369" s="341"/>
      <c r="T369" s="341"/>
      <c r="U369" s="341"/>
      <c r="V369" s="341"/>
      <c r="W369" s="341"/>
      <c r="X369" s="341"/>
      <c r="Y369" s="341"/>
      <c r="Z369" s="341"/>
      <c r="AA369" s="47">
        <f>COUNTIF(P369:Z369,"x")</f>
        <v>1</v>
      </c>
      <c r="AB369" s="341"/>
      <c r="AC369" s="341"/>
      <c r="AD369" s="329"/>
      <c r="AE369" s="329" t="s">
        <v>46</v>
      </c>
      <c r="AF369" s="329" t="s">
        <v>32</v>
      </c>
      <c r="AG369" s="329"/>
      <c r="AH369" s="329"/>
      <c r="AI369" s="329"/>
      <c r="AJ369" s="329"/>
      <c r="AK369" s="329"/>
      <c r="AL369" s="329"/>
      <c r="AM369" s="329"/>
      <c r="AN369" s="329"/>
      <c r="AO369" s="329"/>
      <c r="AP369" s="329"/>
      <c r="AQ369" s="329"/>
      <c r="AR369" s="329"/>
      <c r="AS369" s="329"/>
      <c r="AT369" s="329"/>
      <c r="AU369" s="329"/>
      <c r="AV369" s="329"/>
      <c r="AW369" s="329"/>
      <c r="AX369" s="329"/>
      <c r="AY369" s="39"/>
      <c r="AZ369" s="39"/>
      <c r="BA369" s="39"/>
      <c r="BB369" s="39"/>
      <c r="BC369" s="329"/>
      <c r="BD369" s="329"/>
      <c r="BE369" s="329"/>
      <c r="BF369" s="329"/>
      <c r="BG369" s="329"/>
      <c r="BH369" s="329"/>
      <c r="BI369" s="329"/>
      <c r="BJ369" s="45">
        <v>2</v>
      </c>
      <c r="BK369" s="45">
        <v>1</v>
      </c>
      <c r="BL369" s="45">
        <v>2</v>
      </c>
      <c r="BM369" s="45">
        <v>2</v>
      </c>
      <c r="BN369" s="45">
        <v>2</v>
      </c>
      <c r="BO369" s="45">
        <v>2</v>
      </c>
      <c r="BP369" s="45">
        <v>2</v>
      </c>
      <c r="BQ369" s="45">
        <v>2</v>
      </c>
      <c r="BR369" s="45">
        <v>2</v>
      </c>
      <c r="BS369" s="45">
        <v>2</v>
      </c>
      <c r="BT369" s="45">
        <v>1</v>
      </c>
      <c r="BU369" s="45">
        <v>2</v>
      </c>
      <c r="BV369" s="45">
        <v>2</v>
      </c>
      <c r="BW369" s="45">
        <v>2</v>
      </c>
      <c r="BX369" s="45">
        <v>2</v>
      </c>
      <c r="BY369" s="45">
        <v>2</v>
      </c>
      <c r="BZ369" s="45">
        <v>1</v>
      </c>
      <c r="CA369" s="45">
        <v>2</v>
      </c>
      <c r="CB369" s="45">
        <v>2</v>
      </c>
      <c r="CC369" s="45">
        <v>2</v>
      </c>
      <c r="CD369" s="45">
        <v>2</v>
      </c>
      <c r="CE369" s="45">
        <v>2</v>
      </c>
      <c r="CF369" s="45">
        <v>2</v>
      </c>
      <c r="CG369" s="45">
        <v>2</v>
      </c>
      <c r="CH369" s="45">
        <v>2</v>
      </c>
      <c r="CI369" s="45">
        <v>2</v>
      </c>
      <c r="CJ369" s="45">
        <v>2</v>
      </c>
      <c r="CK369" s="45">
        <v>2</v>
      </c>
      <c r="CL369" s="45">
        <v>2</v>
      </c>
      <c r="CM369" s="45">
        <v>2</v>
      </c>
      <c r="CN369" s="45">
        <v>1</v>
      </c>
      <c r="CO369" s="45">
        <v>2</v>
      </c>
      <c r="CP369" s="45">
        <v>2</v>
      </c>
      <c r="CQ369" s="45">
        <v>2</v>
      </c>
      <c r="CR369" s="45">
        <v>2</v>
      </c>
      <c r="CS369" s="45">
        <v>2</v>
      </c>
      <c r="CT369" s="45">
        <v>2</v>
      </c>
      <c r="CU369" s="45">
        <v>2</v>
      </c>
      <c r="CV369" s="45">
        <v>2</v>
      </c>
      <c r="CW369" s="45">
        <v>2</v>
      </c>
      <c r="CX369" s="45">
        <v>2</v>
      </c>
      <c r="CY369" s="43">
        <f t="shared" si="149"/>
        <v>37</v>
      </c>
      <c r="CZ369" s="42">
        <f t="shared" si="150"/>
        <v>0.90243902439024393</v>
      </c>
      <c r="DA369" s="43">
        <f t="shared" si="151"/>
        <v>4</v>
      </c>
      <c r="DB369" s="42">
        <f t="shared" si="152"/>
        <v>9.7560975609756101E-2</v>
      </c>
      <c r="DC369" s="43">
        <f t="shared" si="153"/>
        <v>0</v>
      </c>
      <c r="DD369" s="42">
        <f t="shared" si="154"/>
        <v>0</v>
      </c>
      <c r="DE369" s="43">
        <f t="shared" si="155"/>
        <v>0</v>
      </c>
      <c r="DF369" s="42">
        <f t="shared" si="156"/>
        <v>0</v>
      </c>
      <c r="DG369" s="52">
        <f t="shared" si="157"/>
        <v>1.9024390243902438</v>
      </c>
      <c r="DH369" s="43" t="str">
        <f t="shared" si="158"/>
        <v>Đạt mục tiêu</v>
      </c>
      <c r="DI369" s="39"/>
    </row>
    <row r="370" spans="1:113" s="38" customFormat="1" ht="21.75" hidden="1" customHeight="1" x14ac:dyDescent="0.25">
      <c r="A370" s="628"/>
      <c r="B370" s="630"/>
      <c r="C370" s="667"/>
      <c r="D370" s="667"/>
      <c r="E370" s="667"/>
      <c r="F370" s="667"/>
      <c r="G370" s="667"/>
      <c r="H370" s="59" t="s">
        <v>377</v>
      </c>
      <c r="I370" s="327">
        <v>1</v>
      </c>
      <c r="J370" s="329" t="s">
        <v>28</v>
      </c>
      <c r="K370" s="329" t="s">
        <v>27</v>
      </c>
      <c r="L370" s="310" t="s">
        <v>347</v>
      </c>
      <c r="M370" s="341" t="s">
        <v>37</v>
      </c>
      <c r="N370" s="51" t="s">
        <v>24</v>
      </c>
      <c r="O370" s="84"/>
      <c r="P370" s="341"/>
      <c r="Q370" s="341"/>
      <c r="R370" s="341" t="s">
        <v>24</v>
      </c>
      <c r="S370" s="341"/>
      <c r="T370" s="341"/>
      <c r="U370" s="341"/>
      <c r="V370" s="341"/>
      <c r="W370" s="341"/>
      <c r="X370" s="341"/>
      <c r="Y370" s="341"/>
      <c r="Z370" s="341"/>
      <c r="AA370" s="47">
        <v>1</v>
      </c>
      <c r="AB370" s="341"/>
      <c r="AC370" s="341"/>
      <c r="AD370" s="329"/>
      <c r="AE370" s="329"/>
      <c r="AF370" s="329"/>
      <c r="AG370" s="329" t="s">
        <v>46</v>
      </c>
      <c r="AH370" s="329" t="s">
        <v>32</v>
      </c>
      <c r="AI370" s="329"/>
      <c r="AJ370" s="329"/>
      <c r="AK370" s="329"/>
      <c r="AL370" s="329"/>
      <c r="AM370" s="329"/>
      <c r="AN370" s="329"/>
      <c r="AO370" s="329"/>
      <c r="AP370" s="329"/>
      <c r="AQ370" s="329"/>
      <c r="AR370" s="329"/>
      <c r="AS370" s="329"/>
      <c r="AT370" s="329"/>
      <c r="AU370" s="329"/>
      <c r="AV370" s="329"/>
      <c r="AW370" s="329"/>
      <c r="AX370" s="329"/>
      <c r="AY370" s="39"/>
      <c r="AZ370" s="39"/>
      <c r="BA370" s="39"/>
      <c r="BB370" s="39"/>
      <c r="BC370" s="329"/>
      <c r="BD370" s="329"/>
      <c r="BE370" s="329"/>
      <c r="BF370" s="329"/>
      <c r="BG370" s="329"/>
      <c r="BH370" s="329"/>
      <c r="BI370" s="329"/>
      <c r="BJ370" s="45">
        <v>2</v>
      </c>
      <c r="BK370" s="45">
        <v>1</v>
      </c>
      <c r="BL370" s="45">
        <v>2</v>
      </c>
      <c r="BM370" s="45">
        <v>2</v>
      </c>
      <c r="BN370" s="45">
        <v>1</v>
      </c>
      <c r="BO370" s="45">
        <v>2</v>
      </c>
      <c r="BP370" s="45">
        <v>2</v>
      </c>
      <c r="BQ370" s="45">
        <v>2</v>
      </c>
      <c r="BR370" s="45">
        <v>2</v>
      </c>
      <c r="BS370" s="45">
        <v>2</v>
      </c>
      <c r="BT370" s="45">
        <v>1</v>
      </c>
      <c r="BU370" s="45">
        <v>2</v>
      </c>
      <c r="BV370" s="45">
        <v>2</v>
      </c>
      <c r="BW370" s="45">
        <v>2</v>
      </c>
      <c r="BX370" s="45">
        <v>2</v>
      </c>
      <c r="BY370" s="45">
        <v>2</v>
      </c>
      <c r="BZ370" s="45">
        <v>1</v>
      </c>
      <c r="CA370" s="45">
        <v>2</v>
      </c>
      <c r="CB370" s="45">
        <v>2</v>
      </c>
      <c r="CC370" s="45">
        <v>2</v>
      </c>
      <c r="CD370" s="45">
        <v>2</v>
      </c>
      <c r="CE370" s="45">
        <v>2</v>
      </c>
      <c r="CF370" s="45">
        <v>2</v>
      </c>
      <c r="CG370" s="45">
        <v>2</v>
      </c>
      <c r="CH370" s="45">
        <v>2</v>
      </c>
      <c r="CI370" s="45">
        <v>2</v>
      </c>
      <c r="CJ370" s="45">
        <v>2</v>
      </c>
      <c r="CK370" s="45">
        <v>2</v>
      </c>
      <c r="CL370" s="45">
        <v>2</v>
      </c>
      <c r="CM370" s="45">
        <v>2</v>
      </c>
      <c r="CN370" s="45">
        <v>1</v>
      </c>
      <c r="CO370" s="45">
        <v>2</v>
      </c>
      <c r="CP370" s="45">
        <v>2</v>
      </c>
      <c r="CQ370" s="45">
        <v>2</v>
      </c>
      <c r="CR370" s="45">
        <v>2</v>
      </c>
      <c r="CS370" s="45">
        <v>2</v>
      </c>
      <c r="CT370" s="45">
        <v>2</v>
      </c>
      <c r="CU370" s="45">
        <v>2</v>
      </c>
      <c r="CV370" s="45">
        <v>2</v>
      </c>
      <c r="CW370" s="45">
        <v>2</v>
      </c>
      <c r="CX370" s="45">
        <v>2</v>
      </c>
      <c r="CY370" s="43">
        <f t="shared" si="149"/>
        <v>36</v>
      </c>
      <c r="CZ370" s="42">
        <f t="shared" si="150"/>
        <v>0.87804878048780488</v>
      </c>
      <c r="DA370" s="43">
        <f t="shared" si="151"/>
        <v>5</v>
      </c>
      <c r="DB370" s="42">
        <f t="shared" si="152"/>
        <v>0.12195121951219512</v>
      </c>
      <c r="DC370" s="43">
        <f t="shared" si="153"/>
        <v>0</v>
      </c>
      <c r="DD370" s="42">
        <f t="shared" si="154"/>
        <v>0</v>
      </c>
      <c r="DE370" s="43">
        <f t="shared" si="155"/>
        <v>0</v>
      </c>
      <c r="DF370" s="42">
        <f t="shared" si="156"/>
        <v>0</v>
      </c>
      <c r="DG370" s="52">
        <f t="shared" si="157"/>
        <v>1.8780487804878048</v>
      </c>
      <c r="DH370" s="43" t="str">
        <f t="shared" si="158"/>
        <v>Đạt mục tiêu</v>
      </c>
      <c r="DI370" s="39"/>
    </row>
    <row r="371" spans="1:113" s="38" customFormat="1" ht="21.75" hidden="1" customHeight="1" x14ac:dyDescent="0.25">
      <c r="A371" s="628"/>
      <c r="B371" s="630"/>
      <c r="C371" s="667"/>
      <c r="D371" s="667"/>
      <c r="E371" s="667"/>
      <c r="F371" s="667"/>
      <c r="G371" s="667"/>
      <c r="H371" s="59" t="s">
        <v>376</v>
      </c>
      <c r="I371" s="327">
        <v>1</v>
      </c>
      <c r="J371" s="329" t="s">
        <v>28</v>
      </c>
      <c r="K371" s="329" t="s">
        <v>27</v>
      </c>
      <c r="L371" s="310" t="s">
        <v>347</v>
      </c>
      <c r="M371" s="341" t="s">
        <v>37</v>
      </c>
      <c r="N371" s="51" t="s">
        <v>24</v>
      </c>
      <c r="O371" s="50">
        <v>1</v>
      </c>
      <c r="P371" s="341"/>
      <c r="Q371" s="341"/>
      <c r="R371" s="341" t="s">
        <v>24</v>
      </c>
      <c r="S371" s="341"/>
      <c r="T371" s="341"/>
      <c r="U371" s="341"/>
      <c r="V371" s="341"/>
      <c r="W371" s="341"/>
      <c r="X371" s="341"/>
      <c r="Y371" s="341"/>
      <c r="Z371" s="341"/>
      <c r="AA371" s="47">
        <f>COUNTIF(P371:Z371,"x")</f>
        <v>1</v>
      </c>
      <c r="AB371" s="341"/>
      <c r="AC371" s="341"/>
      <c r="AD371" s="329"/>
      <c r="AE371" s="329"/>
      <c r="AF371" s="329"/>
      <c r="AG371" s="329"/>
      <c r="AH371" s="329"/>
      <c r="AI371" s="329" t="s">
        <v>46</v>
      </c>
      <c r="AJ371" s="329" t="s">
        <v>32</v>
      </c>
      <c r="AK371" s="329"/>
      <c r="AL371" s="329"/>
      <c r="AM371" s="329"/>
      <c r="AN371" s="329"/>
      <c r="AO371" s="329"/>
      <c r="AP371" s="329"/>
      <c r="AQ371" s="329"/>
      <c r="AR371" s="329"/>
      <c r="AS371" s="329"/>
      <c r="AT371" s="329"/>
      <c r="AU371" s="329"/>
      <c r="AV371" s="329"/>
      <c r="AW371" s="329"/>
      <c r="AX371" s="329"/>
      <c r="AY371" s="39"/>
      <c r="AZ371" s="39"/>
      <c r="BA371" s="39"/>
      <c r="BB371" s="39"/>
      <c r="BC371" s="329"/>
      <c r="BD371" s="329"/>
      <c r="BE371" s="329"/>
      <c r="BF371" s="329"/>
      <c r="BG371" s="329"/>
      <c r="BH371" s="329"/>
      <c r="BI371" s="329"/>
      <c r="BJ371" s="45">
        <v>2</v>
      </c>
      <c r="BK371" s="45">
        <v>1</v>
      </c>
      <c r="BL371" s="45">
        <v>2</v>
      </c>
      <c r="BM371" s="45">
        <v>2</v>
      </c>
      <c r="BN371" s="45">
        <v>1</v>
      </c>
      <c r="BO371" s="45">
        <v>2</v>
      </c>
      <c r="BP371" s="45">
        <v>2</v>
      </c>
      <c r="BQ371" s="45">
        <v>2</v>
      </c>
      <c r="BR371" s="45">
        <v>2</v>
      </c>
      <c r="BS371" s="45">
        <v>2</v>
      </c>
      <c r="BT371" s="45">
        <v>1</v>
      </c>
      <c r="BU371" s="45">
        <v>2</v>
      </c>
      <c r="BV371" s="45">
        <v>2</v>
      </c>
      <c r="BW371" s="45">
        <v>2</v>
      </c>
      <c r="BX371" s="45">
        <v>2</v>
      </c>
      <c r="BY371" s="45">
        <v>2</v>
      </c>
      <c r="BZ371" s="45">
        <v>1</v>
      </c>
      <c r="CA371" s="45">
        <v>2</v>
      </c>
      <c r="CB371" s="45">
        <v>2</v>
      </c>
      <c r="CC371" s="45">
        <v>2</v>
      </c>
      <c r="CD371" s="45">
        <v>2</v>
      </c>
      <c r="CE371" s="45">
        <v>2</v>
      </c>
      <c r="CF371" s="45">
        <v>2</v>
      </c>
      <c r="CG371" s="45">
        <v>2</v>
      </c>
      <c r="CH371" s="45">
        <v>2</v>
      </c>
      <c r="CI371" s="45">
        <v>2</v>
      </c>
      <c r="CJ371" s="45">
        <v>2</v>
      </c>
      <c r="CK371" s="45">
        <v>2</v>
      </c>
      <c r="CL371" s="45">
        <v>2</v>
      </c>
      <c r="CM371" s="45">
        <v>2</v>
      </c>
      <c r="CN371" s="45">
        <v>1</v>
      </c>
      <c r="CO371" s="45">
        <v>2</v>
      </c>
      <c r="CP371" s="45">
        <v>2</v>
      </c>
      <c r="CQ371" s="45">
        <v>2</v>
      </c>
      <c r="CR371" s="45">
        <v>2</v>
      </c>
      <c r="CS371" s="45">
        <v>2</v>
      </c>
      <c r="CT371" s="45">
        <v>2</v>
      </c>
      <c r="CU371" s="45">
        <v>2</v>
      </c>
      <c r="CV371" s="45">
        <v>2</v>
      </c>
      <c r="CW371" s="45">
        <v>2</v>
      </c>
      <c r="CX371" s="45">
        <v>2</v>
      </c>
      <c r="CY371" s="43">
        <f t="shared" si="149"/>
        <v>36</v>
      </c>
      <c r="CZ371" s="42">
        <f t="shared" si="150"/>
        <v>0.87804878048780488</v>
      </c>
      <c r="DA371" s="43">
        <f t="shared" si="151"/>
        <v>5</v>
      </c>
      <c r="DB371" s="42">
        <f t="shared" si="152"/>
        <v>0.12195121951219512</v>
      </c>
      <c r="DC371" s="43">
        <f t="shared" si="153"/>
        <v>0</v>
      </c>
      <c r="DD371" s="42">
        <f t="shared" si="154"/>
        <v>0</v>
      </c>
      <c r="DE371" s="43">
        <f t="shared" si="155"/>
        <v>0</v>
      </c>
      <c r="DF371" s="42">
        <f t="shared" si="156"/>
        <v>0</v>
      </c>
      <c r="DG371" s="52">
        <f t="shared" si="157"/>
        <v>1.8780487804878048</v>
      </c>
      <c r="DH371" s="43" t="str">
        <f t="shared" si="158"/>
        <v>Đạt mục tiêu</v>
      </c>
      <c r="DI371" s="39"/>
    </row>
    <row r="372" spans="1:113" s="38" customFormat="1" ht="21.75" hidden="1" customHeight="1" x14ac:dyDescent="0.25">
      <c r="A372" s="628"/>
      <c r="B372" s="630"/>
      <c r="C372" s="667"/>
      <c r="D372" s="667"/>
      <c r="E372" s="667"/>
      <c r="F372" s="667"/>
      <c r="G372" s="667"/>
      <c r="H372" s="59" t="s">
        <v>375</v>
      </c>
      <c r="I372" s="327">
        <v>1</v>
      </c>
      <c r="J372" s="329" t="s">
        <v>28</v>
      </c>
      <c r="K372" s="329" t="s">
        <v>27</v>
      </c>
      <c r="L372" s="310" t="s">
        <v>347</v>
      </c>
      <c r="M372" s="341" t="s">
        <v>37</v>
      </c>
      <c r="N372" s="51" t="s">
        <v>24</v>
      </c>
      <c r="O372" s="84"/>
      <c r="P372" s="341"/>
      <c r="Q372" s="341"/>
      <c r="R372" s="341"/>
      <c r="S372" s="341"/>
      <c r="T372" s="341"/>
      <c r="U372" s="341"/>
      <c r="V372" s="341"/>
      <c r="W372" s="341"/>
      <c r="X372" s="341"/>
      <c r="Y372" s="341"/>
      <c r="Z372" s="341"/>
      <c r="AA372" s="47">
        <v>1</v>
      </c>
      <c r="AB372" s="341"/>
      <c r="AC372" s="341"/>
      <c r="AD372" s="329"/>
      <c r="AE372" s="329"/>
      <c r="AF372" s="329"/>
      <c r="AG372" s="329"/>
      <c r="AH372" s="329"/>
      <c r="AI372" s="329"/>
      <c r="AJ372" s="329" t="s">
        <v>46</v>
      </c>
      <c r="AK372" s="329"/>
      <c r="AL372" s="329"/>
      <c r="AM372" s="329"/>
      <c r="AN372" s="329"/>
      <c r="AO372" s="329"/>
      <c r="AP372" s="329"/>
      <c r="AQ372" s="329"/>
      <c r="AR372" s="329"/>
      <c r="AS372" s="329"/>
      <c r="AT372" s="329"/>
      <c r="AU372" s="329"/>
      <c r="AV372" s="329"/>
      <c r="AW372" s="329"/>
      <c r="AX372" s="329"/>
      <c r="AY372" s="39"/>
      <c r="AZ372" s="39"/>
      <c r="BA372" s="39"/>
      <c r="BB372" s="39"/>
      <c r="BC372" s="329"/>
      <c r="BD372" s="329"/>
      <c r="BE372" s="329"/>
      <c r="BF372" s="329"/>
      <c r="BG372" s="329"/>
      <c r="BH372" s="329"/>
      <c r="BI372" s="329"/>
      <c r="BJ372" s="45">
        <v>2</v>
      </c>
      <c r="BK372" s="45">
        <v>1</v>
      </c>
      <c r="BL372" s="45">
        <v>2</v>
      </c>
      <c r="BM372" s="45">
        <v>2</v>
      </c>
      <c r="BN372" s="45">
        <v>1</v>
      </c>
      <c r="BO372" s="45">
        <v>2</v>
      </c>
      <c r="BP372" s="45">
        <v>2</v>
      </c>
      <c r="BQ372" s="45">
        <v>2</v>
      </c>
      <c r="BR372" s="45">
        <v>2</v>
      </c>
      <c r="BS372" s="45">
        <v>2</v>
      </c>
      <c r="BT372" s="45">
        <v>1</v>
      </c>
      <c r="BU372" s="45">
        <v>2</v>
      </c>
      <c r="BV372" s="45">
        <v>2</v>
      </c>
      <c r="BW372" s="45">
        <v>2</v>
      </c>
      <c r="BX372" s="45">
        <v>2</v>
      </c>
      <c r="BY372" s="45">
        <v>2</v>
      </c>
      <c r="BZ372" s="45">
        <v>1</v>
      </c>
      <c r="CA372" s="45">
        <v>2</v>
      </c>
      <c r="CB372" s="45">
        <v>2</v>
      </c>
      <c r="CC372" s="45">
        <v>2</v>
      </c>
      <c r="CD372" s="45">
        <v>2</v>
      </c>
      <c r="CE372" s="45">
        <v>2</v>
      </c>
      <c r="CF372" s="45">
        <v>2</v>
      </c>
      <c r="CG372" s="45">
        <v>2</v>
      </c>
      <c r="CH372" s="45">
        <v>2</v>
      </c>
      <c r="CI372" s="45">
        <v>2</v>
      </c>
      <c r="CJ372" s="45">
        <v>2</v>
      </c>
      <c r="CK372" s="45">
        <v>2</v>
      </c>
      <c r="CL372" s="45">
        <v>2</v>
      </c>
      <c r="CM372" s="45">
        <v>2</v>
      </c>
      <c r="CN372" s="45">
        <v>1</v>
      </c>
      <c r="CO372" s="45">
        <v>2</v>
      </c>
      <c r="CP372" s="45">
        <v>2</v>
      </c>
      <c r="CQ372" s="45">
        <v>2</v>
      </c>
      <c r="CR372" s="45">
        <v>2</v>
      </c>
      <c r="CS372" s="45">
        <v>2</v>
      </c>
      <c r="CT372" s="45">
        <v>2</v>
      </c>
      <c r="CU372" s="45">
        <v>2</v>
      </c>
      <c r="CV372" s="45">
        <v>2</v>
      </c>
      <c r="CW372" s="45">
        <v>2</v>
      </c>
      <c r="CX372" s="45">
        <v>2</v>
      </c>
      <c r="CY372" s="43">
        <f t="shared" si="149"/>
        <v>36</v>
      </c>
      <c r="CZ372" s="42">
        <f t="shared" si="150"/>
        <v>0.87804878048780488</v>
      </c>
      <c r="DA372" s="43">
        <f t="shared" si="151"/>
        <v>5</v>
      </c>
      <c r="DB372" s="42">
        <f t="shared" si="152"/>
        <v>0.12195121951219512</v>
      </c>
      <c r="DC372" s="43">
        <f t="shared" si="153"/>
        <v>0</v>
      </c>
      <c r="DD372" s="42">
        <f t="shared" si="154"/>
        <v>0</v>
      </c>
      <c r="DE372" s="43">
        <f t="shared" si="155"/>
        <v>0</v>
      </c>
      <c r="DF372" s="42">
        <f t="shared" si="156"/>
        <v>0</v>
      </c>
      <c r="DG372" s="52">
        <f t="shared" si="157"/>
        <v>1.8780487804878048</v>
      </c>
      <c r="DH372" s="43" t="str">
        <f t="shared" si="158"/>
        <v>Đạt mục tiêu</v>
      </c>
      <c r="DI372" s="39"/>
    </row>
    <row r="373" spans="1:113" ht="21.75" hidden="1" customHeight="1" x14ac:dyDescent="0.25">
      <c r="A373" s="628"/>
      <c r="B373" s="630"/>
      <c r="C373" s="667"/>
      <c r="D373" s="667"/>
      <c r="E373" s="667"/>
      <c r="F373" s="667"/>
      <c r="G373" s="667"/>
      <c r="H373" s="63" t="s">
        <v>374</v>
      </c>
      <c r="I373" s="301">
        <v>1</v>
      </c>
      <c r="J373" s="318" t="s">
        <v>43</v>
      </c>
      <c r="K373" s="318" t="s">
        <v>27</v>
      </c>
      <c r="L373" s="346" t="s">
        <v>347</v>
      </c>
      <c r="M373" s="318" t="s">
        <v>37</v>
      </c>
      <c r="N373" s="342" t="s">
        <v>24</v>
      </c>
      <c r="O373" s="58">
        <v>1</v>
      </c>
      <c r="P373" s="318"/>
      <c r="Q373" s="318"/>
      <c r="R373" s="318"/>
      <c r="S373" s="318" t="s">
        <v>24</v>
      </c>
      <c r="T373" s="318"/>
      <c r="U373" s="318"/>
      <c r="V373" s="318"/>
      <c r="W373" s="318"/>
      <c r="X373" s="318"/>
      <c r="Y373" s="318"/>
      <c r="Z373" s="318"/>
      <c r="AA373" s="47">
        <f>COUNTIF(P373:Z373,"x")</f>
        <v>1</v>
      </c>
      <c r="AB373" s="318"/>
      <c r="AC373" s="318"/>
      <c r="AD373" s="318"/>
      <c r="AE373" s="318"/>
      <c r="AF373" s="318"/>
      <c r="AG373" s="318"/>
      <c r="AH373" s="318"/>
      <c r="AI373" s="318"/>
      <c r="AJ373" s="318"/>
      <c r="AK373" s="318" t="s">
        <v>46</v>
      </c>
      <c r="AL373" s="318" t="s">
        <v>40</v>
      </c>
      <c r="AM373" s="318" t="s">
        <v>40</v>
      </c>
      <c r="AN373" s="318"/>
      <c r="AO373" s="318"/>
      <c r="AP373" s="318"/>
      <c r="AQ373" s="318"/>
      <c r="AR373" s="318"/>
      <c r="AS373" s="318"/>
      <c r="AT373" s="318"/>
      <c r="AU373" s="318"/>
      <c r="AV373" s="318"/>
      <c r="AW373" s="318"/>
      <c r="AX373" s="318"/>
      <c r="AY373" s="342"/>
      <c r="AZ373" s="472"/>
      <c r="BA373" s="342"/>
      <c r="BB373" s="472"/>
      <c r="BC373" s="318"/>
      <c r="BD373" s="318"/>
      <c r="BE373" s="318"/>
      <c r="BF373" s="318"/>
      <c r="BG373" s="318"/>
      <c r="BH373" s="318"/>
      <c r="BI373" s="318"/>
      <c r="BJ373" s="45">
        <v>2</v>
      </c>
      <c r="BK373" s="45">
        <v>1</v>
      </c>
      <c r="BL373" s="45">
        <v>2</v>
      </c>
      <c r="BM373" s="45">
        <v>2</v>
      </c>
      <c r="BN373" s="45">
        <v>2</v>
      </c>
      <c r="BO373" s="45">
        <v>2</v>
      </c>
      <c r="BP373" s="45">
        <v>2</v>
      </c>
      <c r="BQ373" s="45">
        <v>2</v>
      </c>
      <c r="BR373" s="45">
        <v>2</v>
      </c>
      <c r="BS373" s="45">
        <v>2</v>
      </c>
      <c r="BT373" s="45">
        <v>1</v>
      </c>
      <c r="BU373" s="45">
        <v>2</v>
      </c>
      <c r="BV373" s="45">
        <v>2</v>
      </c>
      <c r="BW373" s="45">
        <v>2</v>
      </c>
      <c r="BX373" s="45">
        <v>2</v>
      </c>
      <c r="BY373" s="45">
        <v>2</v>
      </c>
      <c r="BZ373" s="45">
        <v>1</v>
      </c>
      <c r="CA373" s="45">
        <v>2</v>
      </c>
      <c r="CB373" s="45">
        <v>2</v>
      </c>
      <c r="CC373" s="45">
        <v>2</v>
      </c>
      <c r="CD373" s="45">
        <v>2</v>
      </c>
      <c r="CE373" s="45">
        <v>2</v>
      </c>
      <c r="CF373" s="45">
        <v>2</v>
      </c>
      <c r="CG373" s="45">
        <v>2</v>
      </c>
      <c r="CH373" s="45">
        <v>2</v>
      </c>
      <c r="CI373" s="45">
        <v>2</v>
      </c>
      <c r="CJ373" s="45">
        <v>2</v>
      </c>
      <c r="CK373" s="45">
        <v>2</v>
      </c>
      <c r="CL373" s="45">
        <v>2</v>
      </c>
      <c r="CM373" s="45">
        <v>2</v>
      </c>
      <c r="CN373" s="45">
        <v>1</v>
      </c>
      <c r="CO373" s="45">
        <v>2</v>
      </c>
      <c r="CP373" s="45">
        <v>2</v>
      </c>
      <c r="CQ373" s="45">
        <v>2</v>
      </c>
      <c r="CR373" s="45">
        <v>2</v>
      </c>
      <c r="CS373" s="45">
        <v>2</v>
      </c>
      <c r="CT373" s="45">
        <v>2</v>
      </c>
      <c r="CU373" s="45">
        <v>2</v>
      </c>
      <c r="CV373" s="45">
        <v>2</v>
      </c>
      <c r="CW373" s="45">
        <v>2</v>
      </c>
      <c r="CX373" s="45">
        <v>2</v>
      </c>
      <c r="CY373" s="43">
        <f t="shared" si="149"/>
        <v>37</v>
      </c>
      <c r="CZ373" s="53">
        <f t="shared" si="150"/>
        <v>0.90243902439024393</v>
      </c>
      <c r="DA373" s="43">
        <f t="shared" si="151"/>
        <v>4</v>
      </c>
      <c r="DB373" s="42">
        <f t="shared" si="152"/>
        <v>9.7560975609756101E-2</v>
      </c>
      <c r="DC373" s="43">
        <f t="shared" si="153"/>
        <v>0</v>
      </c>
      <c r="DD373" s="42">
        <f>DC374/COUNTA($BI373:$CX373)</f>
        <v>0</v>
      </c>
      <c r="DE373" s="43">
        <f t="shared" si="155"/>
        <v>0</v>
      </c>
      <c r="DF373" s="42">
        <f t="shared" si="156"/>
        <v>0</v>
      </c>
      <c r="DG373" s="52">
        <f>(((CY373*2)+(DA373*1)+(DC374*0)))/COUNTA($BI373:$CX373)</f>
        <v>1.9024390243902438</v>
      </c>
      <c r="DH373" s="43" t="str">
        <f t="shared" si="158"/>
        <v>Đạt mục tiêu</v>
      </c>
      <c r="DI373" s="342"/>
    </row>
    <row r="374" spans="1:113" ht="21.75" hidden="1" customHeight="1" x14ac:dyDescent="0.25">
      <c r="A374" s="628"/>
      <c r="B374" s="630"/>
      <c r="C374" s="667"/>
      <c r="D374" s="667"/>
      <c r="E374" s="667"/>
      <c r="F374" s="667"/>
      <c r="G374" s="667"/>
      <c r="H374" s="63" t="s">
        <v>373</v>
      </c>
      <c r="I374" s="301">
        <v>1</v>
      </c>
      <c r="J374" s="318" t="s">
        <v>43</v>
      </c>
      <c r="K374" s="318" t="s">
        <v>27</v>
      </c>
      <c r="L374" s="346" t="s">
        <v>347</v>
      </c>
      <c r="M374" s="318"/>
      <c r="N374" s="342"/>
      <c r="O374" s="58"/>
      <c r="P374" s="318"/>
      <c r="Q374" s="318"/>
      <c r="R374" s="318"/>
      <c r="S374" s="318" t="s">
        <v>24</v>
      </c>
      <c r="T374" s="318"/>
      <c r="U374" s="318"/>
      <c r="V374" s="318"/>
      <c r="W374" s="318"/>
      <c r="X374" s="318"/>
      <c r="Y374" s="318"/>
      <c r="Z374" s="318"/>
      <c r="AA374" s="47">
        <f>COUNTIF(P374:Z374,"x")</f>
        <v>1</v>
      </c>
      <c r="AB374" s="318"/>
      <c r="AC374" s="318"/>
      <c r="AD374" s="318"/>
      <c r="AE374" s="318"/>
      <c r="AF374" s="318"/>
      <c r="AG374" s="318"/>
      <c r="AH374" s="318"/>
      <c r="AI374" s="318"/>
      <c r="AJ374" s="318"/>
      <c r="AK374" s="318"/>
      <c r="AL374" s="318" t="s">
        <v>46</v>
      </c>
      <c r="AM374" s="318"/>
      <c r="AN374" s="318"/>
      <c r="AO374" s="318"/>
      <c r="AP374" s="318"/>
      <c r="AQ374" s="318"/>
      <c r="AR374" s="318"/>
      <c r="AS374" s="318"/>
      <c r="AT374" s="318"/>
      <c r="AU374" s="318"/>
      <c r="AV374" s="318"/>
      <c r="AW374" s="318"/>
      <c r="AX374" s="318"/>
      <c r="AY374" s="342"/>
      <c r="AZ374" s="472"/>
      <c r="BA374" s="342"/>
      <c r="BB374" s="472"/>
      <c r="BC374" s="318"/>
      <c r="BD374" s="318"/>
      <c r="BE374" s="318"/>
      <c r="BF374" s="318"/>
      <c r="BG374" s="318"/>
      <c r="BH374" s="318"/>
      <c r="BI374" s="318"/>
      <c r="BJ374" s="45">
        <v>2</v>
      </c>
      <c r="BK374" s="45">
        <v>1</v>
      </c>
      <c r="BL374" s="45">
        <v>2</v>
      </c>
      <c r="BM374" s="45">
        <v>1</v>
      </c>
      <c r="BN374" s="45">
        <v>2</v>
      </c>
      <c r="BO374" s="45">
        <v>2</v>
      </c>
      <c r="BP374" s="45">
        <v>2</v>
      </c>
      <c r="BQ374" s="45">
        <v>2</v>
      </c>
      <c r="BR374" s="45">
        <v>2</v>
      </c>
      <c r="BS374" s="45">
        <v>2</v>
      </c>
      <c r="BT374" s="45">
        <v>1</v>
      </c>
      <c r="BU374" s="45">
        <v>2</v>
      </c>
      <c r="BV374" s="45">
        <v>2</v>
      </c>
      <c r="BW374" s="45">
        <v>1</v>
      </c>
      <c r="BX374" s="45">
        <v>2</v>
      </c>
      <c r="BY374" s="45">
        <v>2</v>
      </c>
      <c r="BZ374" s="45">
        <v>1</v>
      </c>
      <c r="CA374" s="45">
        <v>2</v>
      </c>
      <c r="CB374" s="45">
        <v>2</v>
      </c>
      <c r="CC374" s="45">
        <v>1</v>
      </c>
      <c r="CD374" s="45">
        <v>2</v>
      </c>
      <c r="CE374" s="45">
        <v>2</v>
      </c>
      <c r="CF374" s="45">
        <v>2</v>
      </c>
      <c r="CG374" s="45">
        <v>2</v>
      </c>
      <c r="CH374" s="45">
        <v>1</v>
      </c>
      <c r="CI374" s="45">
        <v>2</v>
      </c>
      <c r="CJ374" s="45">
        <v>2</v>
      </c>
      <c r="CK374" s="45">
        <v>2</v>
      </c>
      <c r="CL374" s="45">
        <v>2</v>
      </c>
      <c r="CM374" s="45">
        <v>1</v>
      </c>
      <c r="CN374" s="45">
        <v>1</v>
      </c>
      <c r="CO374" s="45">
        <v>2</v>
      </c>
      <c r="CP374" s="45">
        <v>2</v>
      </c>
      <c r="CQ374" s="45">
        <v>2</v>
      </c>
      <c r="CR374" s="45">
        <v>2</v>
      </c>
      <c r="CS374" s="45">
        <v>2</v>
      </c>
      <c r="CT374" s="45">
        <v>2</v>
      </c>
      <c r="CU374" s="45">
        <v>2</v>
      </c>
      <c r="CV374" s="45">
        <v>2</v>
      </c>
      <c r="CW374" s="45">
        <v>2</v>
      </c>
      <c r="CX374" s="45">
        <v>2</v>
      </c>
      <c r="CY374" s="43">
        <f t="shared" si="149"/>
        <v>32</v>
      </c>
      <c r="CZ374" s="53">
        <f t="shared" si="150"/>
        <v>0.78048780487804881</v>
      </c>
      <c r="DA374" s="43">
        <f t="shared" si="151"/>
        <v>9</v>
      </c>
      <c r="DB374" s="42">
        <f t="shared" si="152"/>
        <v>0.21951219512195122</v>
      </c>
      <c r="DC374" s="43">
        <f t="shared" si="153"/>
        <v>0</v>
      </c>
      <c r="DD374" s="42">
        <f>DC375/COUNTA($BI374:$CX374)</f>
        <v>0</v>
      </c>
      <c r="DE374" s="43">
        <f t="shared" si="155"/>
        <v>0</v>
      </c>
      <c r="DF374" s="42">
        <f t="shared" si="156"/>
        <v>0</v>
      </c>
      <c r="DG374" s="52">
        <f>(((CY374*2)+(DA374*1)+(DC375*0)))/COUNTA($BI374:$CX374)</f>
        <v>1.7804878048780488</v>
      </c>
      <c r="DH374" s="43" t="str">
        <f t="shared" si="158"/>
        <v>Đạt mục tiêu</v>
      </c>
      <c r="DI374" s="342"/>
    </row>
    <row r="375" spans="1:113" ht="21.75" hidden="1" customHeight="1" x14ac:dyDescent="0.25">
      <c r="A375" s="628"/>
      <c r="B375" s="630"/>
      <c r="C375" s="667"/>
      <c r="D375" s="667"/>
      <c r="E375" s="667"/>
      <c r="F375" s="667"/>
      <c r="G375" s="667"/>
      <c r="H375" s="63" t="s">
        <v>372</v>
      </c>
      <c r="I375" s="301">
        <v>1</v>
      </c>
      <c r="J375" s="318" t="s">
        <v>43</v>
      </c>
      <c r="K375" s="318" t="s">
        <v>27</v>
      </c>
      <c r="L375" s="346" t="s">
        <v>347</v>
      </c>
      <c r="M375" s="318" t="s">
        <v>37</v>
      </c>
      <c r="N375" s="342" t="s">
        <v>24</v>
      </c>
      <c r="O375" s="58">
        <v>1</v>
      </c>
      <c r="P375" s="318"/>
      <c r="Q375" s="318"/>
      <c r="R375" s="318"/>
      <c r="S375" s="318" t="s">
        <v>24</v>
      </c>
      <c r="T375" s="318"/>
      <c r="U375" s="318"/>
      <c r="V375" s="318"/>
      <c r="W375" s="318"/>
      <c r="X375" s="318"/>
      <c r="Y375" s="318"/>
      <c r="Z375" s="318"/>
      <c r="AA375" s="47">
        <f>COUNTIF(P375:Z375,"x")</f>
        <v>1</v>
      </c>
      <c r="AB375" s="318"/>
      <c r="AC375" s="318"/>
      <c r="AD375" s="318"/>
      <c r="AE375" s="318"/>
      <c r="AF375" s="318"/>
      <c r="AG375" s="318"/>
      <c r="AH375" s="318"/>
      <c r="AI375" s="318"/>
      <c r="AJ375" s="318"/>
      <c r="AK375" s="318"/>
      <c r="AL375" s="318"/>
      <c r="AM375" s="318" t="s">
        <v>46</v>
      </c>
      <c r="AN375" s="318" t="s">
        <v>32</v>
      </c>
      <c r="AO375" s="318" t="s">
        <v>40</v>
      </c>
      <c r="AP375" s="318"/>
      <c r="AQ375" s="318"/>
      <c r="AR375" s="318"/>
      <c r="AS375" s="318"/>
      <c r="AT375" s="318"/>
      <c r="AU375" s="318"/>
      <c r="AV375" s="318"/>
      <c r="AW375" s="318"/>
      <c r="AX375" s="318"/>
      <c r="AY375" s="342"/>
      <c r="AZ375" s="472"/>
      <c r="BA375" s="342"/>
      <c r="BB375" s="472"/>
      <c r="BC375" s="318"/>
      <c r="BD375" s="318"/>
      <c r="BE375" s="318"/>
      <c r="BF375" s="318"/>
      <c r="BG375" s="318"/>
      <c r="BH375" s="318"/>
      <c r="BI375" s="318"/>
      <c r="BJ375" s="45">
        <v>2</v>
      </c>
      <c r="BK375" s="45">
        <v>1</v>
      </c>
      <c r="BL375" s="45">
        <v>2</v>
      </c>
      <c r="BM375" s="45">
        <v>2</v>
      </c>
      <c r="BN375" s="45">
        <v>2</v>
      </c>
      <c r="BO375" s="45">
        <v>2</v>
      </c>
      <c r="BP375" s="45">
        <v>2</v>
      </c>
      <c r="BQ375" s="45">
        <v>2</v>
      </c>
      <c r="BR375" s="45">
        <v>2</v>
      </c>
      <c r="BS375" s="45">
        <v>2</v>
      </c>
      <c r="BT375" s="45">
        <v>1</v>
      </c>
      <c r="BU375" s="45">
        <v>2</v>
      </c>
      <c r="BV375" s="45">
        <v>2</v>
      </c>
      <c r="BW375" s="45">
        <v>2</v>
      </c>
      <c r="BX375" s="45">
        <v>2</v>
      </c>
      <c r="BY375" s="45">
        <v>2</v>
      </c>
      <c r="BZ375" s="45">
        <v>1</v>
      </c>
      <c r="CA375" s="45">
        <v>2</v>
      </c>
      <c r="CB375" s="45">
        <v>2</v>
      </c>
      <c r="CC375" s="45">
        <v>2</v>
      </c>
      <c r="CD375" s="45">
        <v>2</v>
      </c>
      <c r="CE375" s="45">
        <v>2</v>
      </c>
      <c r="CF375" s="45">
        <v>2</v>
      </c>
      <c r="CG375" s="45">
        <v>2</v>
      </c>
      <c r="CH375" s="45">
        <v>2</v>
      </c>
      <c r="CI375" s="45">
        <v>2</v>
      </c>
      <c r="CJ375" s="45">
        <v>2</v>
      </c>
      <c r="CK375" s="45">
        <v>2</v>
      </c>
      <c r="CL375" s="45">
        <v>2</v>
      </c>
      <c r="CM375" s="45">
        <v>2</v>
      </c>
      <c r="CN375" s="45">
        <v>1</v>
      </c>
      <c r="CO375" s="45">
        <v>2</v>
      </c>
      <c r="CP375" s="45">
        <v>2</v>
      </c>
      <c r="CQ375" s="45">
        <v>2</v>
      </c>
      <c r="CR375" s="45">
        <v>2</v>
      </c>
      <c r="CS375" s="45">
        <v>2</v>
      </c>
      <c r="CT375" s="45">
        <v>2</v>
      </c>
      <c r="CU375" s="45">
        <v>2</v>
      </c>
      <c r="CV375" s="45">
        <v>2</v>
      </c>
      <c r="CW375" s="45">
        <v>2</v>
      </c>
      <c r="CX375" s="45">
        <v>2</v>
      </c>
      <c r="CY375" s="43">
        <f t="shared" si="149"/>
        <v>37</v>
      </c>
      <c r="CZ375" s="53">
        <f t="shared" si="150"/>
        <v>0.90243902439024393</v>
      </c>
      <c r="DA375" s="43">
        <f t="shared" si="151"/>
        <v>4</v>
      </c>
      <c r="DB375" s="42">
        <f t="shared" si="152"/>
        <v>9.7560975609756101E-2</v>
      </c>
      <c r="DC375" s="43">
        <f t="shared" si="153"/>
        <v>0</v>
      </c>
      <c r="DD375" s="42">
        <f>DC375/COUNTA($BI375:$CX375)</f>
        <v>0</v>
      </c>
      <c r="DE375" s="43">
        <f t="shared" si="155"/>
        <v>0</v>
      </c>
      <c r="DF375" s="42">
        <f t="shared" si="156"/>
        <v>0</v>
      </c>
      <c r="DG375" s="52">
        <f>(((CY375*2)+(DA375*1)+(DC375*0)))/COUNTA($BI375:$CX375)</f>
        <v>1.9024390243902438</v>
      </c>
      <c r="DH375" s="43" t="str">
        <f t="shared" si="158"/>
        <v>Đạt mục tiêu</v>
      </c>
      <c r="DI375" s="342"/>
    </row>
    <row r="376" spans="1:113" ht="21.75" hidden="1" customHeight="1" x14ac:dyDescent="0.25">
      <c r="A376" s="628"/>
      <c r="B376" s="630"/>
      <c r="C376" s="667"/>
      <c r="D376" s="667"/>
      <c r="E376" s="667"/>
      <c r="F376" s="667"/>
      <c r="G376" s="667"/>
      <c r="H376" s="63" t="s">
        <v>371</v>
      </c>
      <c r="I376" s="301">
        <v>1</v>
      </c>
      <c r="J376" s="318" t="s">
        <v>43</v>
      </c>
      <c r="K376" s="318" t="s">
        <v>27</v>
      </c>
      <c r="L376" s="346" t="s">
        <v>347</v>
      </c>
      <c r="M376" s="318" t="s">
        <v>37</v>
      </c>
      <c r="N376" s="342" t="s">
        <v>24</v>
      </c>
      <c r="O376" s="58"/>
      <c r="P376" s="318"/>
      <c r="Q376" s="318"/>
      <c r="R376" s="318"/>
      <c r="S376" s="318" t="s">
        <v>24</v>
      </c>
      <c r="T376" s="318"/>
      <c r="U376" s="318"/>
      <c r="V376" s="318"/>
      <c r="W376" s="318"/>
      <c r="X376" s="318"/>
      <c r="Y376" s="318"/>
      <c r="Z376" s="318"/>
      <c r="AA376" s="47">
        <v>1</v>
      </c>
      <c r="AB376" s="318"/>
      <c r="AC376" s="318"/>
      <c r="AD376" s="318"/>
      <c r="AE376" s="318"/>
      <c r="AF376" s="318"/>
      <c r="AG376" s="318"/>
      <c r="AH376" s="318"/>
      <c r="AI376" s="318"/>
      <c r="AJ376" s="318"/>
      <c r="AK376" s="318"/>
      <c r="AL376" s="318"/>
      <c r="AM376" s="318"/>
      <c r="AN376" s="318"/>
      <c r="AO376" s="318" t="s">
        <v>46</v>
      </c>
      <c r="AP376" s="318"/>
      <c r="AQ376" s="318"/>
      <c r="AR376" s="318"/>
      <c r="AS376" s="318"/>
      <c r="AT376" s="318"/>
      <c r="AU376" s="318"/>
      <c r="AV376" s="318"/>
      <c r="AW376" s="318"/>
      <c r="AX376" s="318"/>
      <c r="AY376" s="342"/>
      <c r="AZ376" s="472"/>
      <c r="BA376" s="342"/>
      <c r="BB376" s="472"/>
      <c r="BC376" s="318"/>
      <c r="BD376" s="318"/>
      <c r="BE376" s="318"/>
      <c r="BF376" s="318"/>
      <c r="BG376" s="318"/>
      <c r="BH376" s="318"/>
      <c r="BI376" s="318"/>
      <c r="BJ376" s="45">
        <v>2</v>
      </c>
      <c r="BK376" s="45">
        <v>1</v>
      </c>
      <c r="BL376" s="45">
        <v>2</v>
      </c>
      <c r="BM376" s="45">
        <v>2</v>
      </c>
      <c r="BN376" s="45">
        <v>2</v>
      </c>
      <c r="BO376" s="45">
        <v>2</v>
      </c>
      <c r="BP376" s="45">
        <v>2</v>
      </c>
      <c r="BQ376" s="45">
        <v>1</v>
      </c>
      <c r="BR376" s="45">
        <v>2</v>
      </c>
      <c r="BS376" s="45">
        <v>2</v>
      </c>
      <c r="BT376" s="45">
        <v>1</v>
      </c>
      <c r="BU376" s="45">
        <v>2</v>
      </c>
      <c r="BV376" s="45">
        <v>2</v>
      </c>
      <c r="BW376" s="45">
        <v>1</v>
      </c>
      <c r="BX376" s="45">
        <v>2</v>
      </c>
      <c r="BY376" s="45">
        <v>2</v>
      </c>
      <c r="BZ376" s="45">
        <v>1</v>
      </c>
      <c r="CA376" s="45">
        <v>2</v>
      </c>
      <c r="CB376" s="45">
        <v>2</v>
      </c>
      <c r="CC376" s="45">
        <v>2</v>
      </c>
      <c r="CD376" s="45">
        <v>1</v>
      </c>
      <c r="CE376" s="45">
        <v>2</v>
      </c>
      <c r="CF376" s="45">
        <v>2</v>
      </c>
      <c r="CG376" s="45">
        <v>2</v>
      </c>
      <c r="CH376" s="45">
        <v>2</v>
      </c>
      <c r="CI376" s="45">
        <v>2</v>
      </c>
      <c r="CJ376" s="45">
        <v>2</v>
      </c>
      <c r="CK376" s="45">
        <v>1</v>
      </c>
      <c r="CL376" s="45">
        <v>2</v>
      </c>
      <c r="CM376" s="45">
        <v>2</v>
      </c>
      <c r="CN376" s="45">
        <v>1</v>
      </c>
      <c r="CO376" s="45">
        <v>2</v>
      </c>
      <c r="CP376" s="45">
        <v>2</v>
      </c>
      <c r="CQ376" s="45">
        <v>1</v>
      </c>
      <c r="CR376" s="45">
        <v>2</v>
      </c>
      <c r="CS376" s="45">
        <v>2</v>
      </c>
      <c r="CT376" s="45">
        <v>2</v>
      </c>
      <c r="CU376" s="45">
        <v>2</v>
      </c>
      <c r="CV376" s="45">
        <v>2</v>
      </c>
      <c r="CW376" s="45">
        <v>2</v>
      </c>
      <c r="CX376" s="45">
        <v>2</v>
      </c>
      <c r="CY376" s="43">
        <f t="shared" si="149"/>
        <v>32</v>
      </c>
      <c r="CZ376" s="53">
        <f t="shared" si="150"/>
        <v>0.78048780487804881</v>
      </c>
      <c r="DA376" s="43">
        <f t="shared" si="151"/>
        <v>9</v>
      </c>
      <c r="DB376" s="42">
        <f t="shared" si="152"/>
        <v>0.21951219512195122</v>
      </c>
      <c r="DC376" s="43">
        <f t="shared" si="153"/>
        <v>0</v>
      </c>
      <c r="DD376" s="42">
        <f>DC376/COUNTA($BI376:$CX376)</f>
        <v>0</v>
      </c>
      <c r="DE376" s="43">
        <f t="shared" si="155"/>
        <v>0</v>
      </c>
      <c r="DF376" s="42">
        <f t="shared" si="156"/>
        <v>0</v>
      </c>
      <c r="DG376" s="52">
        <f>(((CY376*2)+(DA376*1)+(DC376*0)))/COUNTA($BI376:$CX376)</f>
        <v>1.7804878048780488</v>
      </c>
      <c r="DH376" s="43" t="str">
        <f t="shared" si="158"/>
        <v>Đạt mục tiêu</v>
      </c>
      <c r="DI376" s="342"/>
    </row>
    <row r="377" spans="1:113" s="38" customFormat="1" ht="21.75" hidden="1" customHeight="1" x14ac:dyDescent="0.25">
      <c r="A377" s="628"/>
      <c r="B377" s="630"/>
      <c r="C377" s="667"/>
      <c r="D377" s="667"/>
      <c r="E377" s="667"/>
      <c r="F377" s="667"/>
      <c r="G377" s="667"/>
      <c r="H377" s="59" t="s">
        <v>370</v>
      </c>
      <c r="I377" s="327">
        <v>1</v>
      </c>
      <c r="J377" s="329" t="s">
        <v>47</v>
      </c>
      <c r="K377" s="329" t="s">
        <v>27</v>
      </c>
      <c r="L377" s="310" t="s">
        <v>347</v>
      </c>
      <c r="M377" s="341" t="s">
        <v>37</v>
      </c>
      <c r="N377" s="51" t="s">
        <v>24</v>
      </c>
      <c r="O377" s="50">
        <v>1</v>
      </c>
      <c r="P377" s="341"/>
      <c r="Q377" s="341"/>
      <c r="R377" s="341"/>
      <c r="S377" s="341"/>
      <c r="T377" s="341" t="s">
        <v>24</v>
      </c>
      <c r="U377" s="341"/>
      <c r="V377" s="341"/>
      <c r="W377" s="341"/>
      <c r="X377" s="341"/>
      <c r="Y377" s="341"/>
      <c r="Z377" s="341"/>
      <c r="AA377" s="47">
        <f>COUNTIF(P377:Z377,"x")</f>
        <v>1</v>
      </c>
      <c r="AB377" s="341"/>
      <c r="AC377" s="341"/>
      <c r="AD377" s="329"/>
      <c r="AE377" s="329"/>
      <c r="AF377" s="329"/>
      <c r="AG377" s="329"/>
      <c r="AH377" s="329"/>
      <c r="AI377" s="329"/>
      <c r="AJ377" s="329"/>
      <c r="AK377" s="329"/>
      <c r="AL377" s="329"/>
      <c r="AM377" s="329"/>
      <c r="AN377" s="329"/>
      <c r="AO377" s="329"/>
      <c r="AP377" s="329"/>
      <c r="AQ377" s="329" t="s">
        <v>46</v>
      </c>
      <c r="AR377" s="329" t="s">
        <v>40</v>
      </c>
      <c r="AS377" s="329"/>
      <c r="AT377" s="329" t="s">
        <v>32</v>
      </c>
      <c r="AU377" s="329"/>
      <c r="AV377" s="329"/>
      <c r="AW377" s="329"/>
      <c r="AX377" s="329"/>
      <c r="AY377" s="39"/>
      <c r="AZ377" s="39"/>
      <c r="BA377" s="39"/>
      <c r="BB377" s="39"/>
      <c r="BC377" s="329"/>
      <c r="BD377" s="329"/>
      <c r="BE377" s="329"/>
      <c r="BF377" s="329"/>
      <c r="BG377" s="329"/>
      <c r="BH377" s="329"/>
      <c r="BI377" s="329"/>
      <c r="BJ377" s="45">
        <v>2</v>
      </c>
      <c r="BK377" s="45">
        <v>2</v>
      </c>
      <c r="BL377" s="45">
        <v>2</v>
      </c>
      <c r="BM377" s="45">
        <v>2</v>
      </c>
      <c r="BN377" s="45">
        <v>2</v>
      </c>
      <c r="BO377" s="45">
        <v>2</v>
      </c>
      <c r="BP377" s="45">
        <v>2</v>
      </c>
      <c r="BQ377" s="45">
        <v>2</v>
      </c>
      <c r="BR377" s="45">
        <v>2</v>
      </c>
      <c r="BS377" s="45">
        <v>2</v>
      </c>
      <c r="BT377" s="45">
        <v>2</v>
      </c>
      <c r="BU377" s="45">
        <v>2</v>
      </c>
      <c r="BV377" s="45">
        <v>2</v>
      </c>
      <c r="BW377" s="45">
        <v>2</v>
      </c>
      <c r="BX377" s="45">
        <v>2</v>
      </c>
      <c r="BY377" s="45">
        <v>2</v>
      </c>
      <c r="BZ377" s="45">
        <v>2</v>
      </c>
      <c r="CA377" s="45">
        <v>2</v>
      </c>
      <c r="CB377" s="45">
        <v>2</v>
      </c>
      <c r="CC377" s="45">
        <v>2</v>
      </c>
      <c r="CD377" s="45">
        <v>2</v>
      </c>
      <c r="CE377" s="45">
        <v>2</v>
      </c>
      <c r="CF377" s="45">
        <v>2</v>
      </c>
      <c r="CG377" s="45">
        <v>2</v>
      </c>
      <c r="CH377" s="45">
        <v>2</v>
      </c>
      <c r="CI377" s="45">
        <v>2</v>
      </c>
      <c r="CJ377" s="45">
        <v>2</v>
      </c>
      <c r="CK377" s="45">
        <v>2</v>
      </c>
      <c r="CL377" s="45">
        <v>2</v>
      </c>
      <c r="CM377" s="45">
        <v>2</v>
      </c>
      <c r="CN377" s="45">
        <v>2</v>
      </c>
      <c r="CO377" s="45">
        <v>2</v>
      </c>
      <c r="CP377" s="45">
        <v>2</v>
      </c>
      <c r="CQ377" s="45">
        <v>2</v>
      </c>
      <c r="CR377" s="45">
        <v>2</v>
      </c>
      <c r="CS377" s="45">
        <v>2</v>
      </c>
      <c r="CT377" s="45">
        <v>2</v>
      </c>
      <c r="CU377" s="45"/>
      <c r="CV377" s="45"/>
      <c r="CW377" s="45"/>
      <c r="CX377" s="45">
        <v>2</v>
      </c>
      <c r="CY377" s="43">
        <f t="shared" si="149"/>
        <v>38</v>
      </c>
      <c r="CZ377" s="42">
        <f t="shared" si="150"/>
        <v>1</v>
      </c>
      <c r="DA377" s="43">
        <f t="shared" si="151"/>
        <v>0</v>
      </c>
      <c r="DB377" s="42">
        <f t="shared" si="152"/>
        <v>0</v>
      </c>
      <c r="DC377" s="43">
        <f t="shared" si="153"/>
        <v>0</v>
      </c>
      <c r="DD377" s="42">
        <f>DC377/COUNTA($BI377:$CX377)</f>
        <v>0</v>
      </c>
      <c r="DE377" s="43">
        <f t="shared" si="155"/>
        <v>0</v>
      </c>
      <c r="DF377" s="42">
        <f t="shared" si="156"/>
        <v>0</v>
      </c>
      <c r="DG377" s="52">
        <f>(((CY377*2)+(DA377*1)+(DC377*0)))/COUNTA($BI377:$CX377)</f>
        <v>2</v>
      </c>
      <c r="DH377" s="43" t="str">
        <f t="shared" si="158"/>
        <v>Đạt mục tiêu</v>
      </c>
      <c r="DI377" s="39"/>
    </row>
    <row r="378" spans="1:113" s="38" customFormat="1" ht="21.75" hidden="1" customHeight="1" x14ac:dyDescent="0.25">
      <c r="A378" s="628"/>
      <c r="B378" s="630"/>
      <c r="C378" s="667"/>
      <c r="D378" s="667"/>
      <c r="E378" s="667"/>
      <c r="F378" s="667"/>
      <c r="G378" s="667"/>
      <c r="H378" s="59" t="s">
        <v>369</v>
      </c>
      <c r="I378" s="327">
        <v>1</v>
      </c>
      <c r="J378" s="329" t="s">
        <v>47</v>
      </c>
      <c r="K378" s="329" t="s">
        <v>27</v>
      </c>
      <c r="L378" s="310" t="s">
        <v>347</v>
      </c>
      <c r="M378" s="341" t="s">
        <v>37</v>
      </c>
      <c r="N378" s="51" t="s">
        <v>24</v>
      </c>
      <c r="O378" s="50"/>
      <c r="P378" s="341"/>
      <c r="Q378" s="341"/>
      <c r="R378" s="341"/>
      <c r="S378" s="341"/>
      <c r="T378" s="341" t="s">
        <v>24</v>
      </c>
      <c r="U378" s="341"/>
      <c r="V378" s="341"/>
      <c r="W378" s="341"/>
      <c r="X378" s="341"/>
      <c r="Y378" s="341"/>
      <c r="Z378" s="341"/>
      <c r="AA378" s="47">
        <f>COUNTIF(P378:Z378,"x")</f>
        <v>1</v>
      </c>
      <c r="AB378" s="341"/>
      <c r="AC378" s="341"/>
      <c r="AD378" s="329"/>
      <c r="AE378" s="329"/>
      <c r="AF378" s="329"/>
      <c r="AG378" s="329"/>
      <c r="AH378" s="329"/>
      <c r="AI378" s="329"/>
      <c r="AJ378" s="329"/>
      <c r="AK378" s="329"/>
      <c r="AL378" s="329"/>
      <c r="AM378" s="329"/>
      <c r="AN378" s="329"/>
      <c r="AO378" s="329"/>
      <c r="AP378" s="329"/>
      <c r="AQ378" s="329"/>
      <c r="AR378" s="329" t="s">
        <v>46</v>
      </c>
      <c r="AS378" s="329" t="s">
        <v>40</v>
      </c>
      <c r="AT378" s="329"/>
      <c r="AU378" s="329"/>
      <c r="AV378" s="329"/>
      <c r="AW378" s="329"/>
      <c r="AX378" s="329"/>
      <c r="AY378" s="39"/>
      <c r="AZ378" s="39"/>
      <c r="BA378" s="39"/>
      <c r="BB378" s="39"/>
      <c r="BC378" s="329"/>
      <c r="BD378" s="329"/>
      <c r="BE378" s="329"/>
      <c r="BF378" s="329"/>
      <c r="BG378" s="329"/>
      <c r="BH378" s="329"/>
      <c r="BI378" s="329"/>
      <c r="BJ378" s="45">
        <v>2</v>
      </c>
      <c r="BK378" s="45">
        <v>2</v>
      </c>
      <c r="BL378" s="45">
        <v>2</v>
      </c>
      <c r="BM378" s="45">
        <v>2</v>
      </c>
      <c r="BN378" s="45">
        <v>2</v>
      </c>
      <c r="BO378" s="45">
        <v>2</v>
      </c>
      <c r="BP378" s="45">
        <v>2</v>
      </c>
      <c r="BQ378" s="45">
        <v>2</v>
      </c>
      <c r="BR378" s="45">
        <v>2</v>
      </c>
      <c r="BS378" s="45">
        <v>2</v>
      </c>
      <c r="BT378" s="45">
        <v>2</v>
      </c>
      <c r="BU378" s="45">
        <v>2</v>
      </c>
      <c r="BV378" s="45">
        <v>2</v>
      </c>
      <c r="BW378" s="45">
        <v>2</v>
      </c>
      <c r="BX378" s="45">
        <v>2</v>
      </c>
      <c r="BY378" s="45">
        <v>2</v>
      </c>
      <c r="BZ378" s="45">
        <v>2</v>
      </c>
      <c r="CA378" s="45">
        <v>2</v>
      </c>
      <c r="CB378" s="45">
        <v>2</v>
      </c>
      <c r="CC378" s="45">
        <v>2</v>
      </c>
      <c r="CD378" s="45">
        <v>2</v>
      </c>
      <c r="CE378" s="45">
        <v>2</v>
      </c>
      <c r="CF378" s="45">
        <v>2</v>
      </c>
      <c r="CG378" s="45">
        <v>2</v>
      </c>
      <c r="CH378" s="45">
        <v>2</v>
      </c>
      <c r="CI378" s="45">
        <v>2</v>
      </c>
      <c r="CJ378" s="45">
        <v>2</v>
      </c>
      <c r="CK378" s="45">
        <v>2</v>
      </c>
      <c r="CL378" s="45">
        <v>2</v>
      </c>
      <c r="CM378" s="45">
        <v>2</v>
      </c>
      <c r="CN378" s="45">
        <v>2</v>
      </c>
      <c r="CO378" s="45">
        <v>2</v>
      </c>
      <c r="CP378" s="45">
        <v>2</v>
      </c>
      <c r="CQ378" s="45">
        <v>2</v>
      </c>
      <c r="CR378" s="45">
        <v>2</v>
      </c>
      <c r="CS378" s="45">
        <v>2</v>
      </c>
      <c r="CT378" s="45">
        <v>2</v>
      </c>
      <c r="CU378" s="45"/>
      <c r="CV378" s="45"/>
      <c r="CW378" s="45"/>
      <c r="CX378" s="45">
        <v>2</v>
      </c>
      <c r="CY378" s="43">
        <f t="shared" si="149"/>
        <v>38</v>
      </c>
      <c r="CZ378" s="42">
        <f t="shared" si="150"/>
        <v>1</v>
      </c>
      <c r="DA378" s="43">
        <f t="shared" si="151"/>
        <v>0</v>
      </c>
      <c r="DB378" s="42">
        <f t="shared" si="152"/>
        <v>0</v>
      </c>
      <c r="DC378" s="43">
        <f t="shared" si="153"/>
        <v>0</v>
      </c>
      <c r="DD378" s="42">
        <f>DC378/COUNTA($BI378:$CX378)</f>
        <v>0</v>
      </c>
      <c r="DE378" s="43">
        <f t="shared" si="155"/>
        <v>0</v>
      </c>
      <c r="DF378" s="42">
        <f t="shared" si="156"/>
        <v>0</v>
      </c>
      <c r="DG378" s="52">
        <f>(((CY378*2)+(DA378*1)+(DC378*0)))/COUNTA($BI378:$CX378)</f>
        <v>2</v>
      </c>
      <c r="DH378" s="43" t="str">
        <f t="shared" si="158"/>
        <v>Đạt mục tiêu</v>
      </c>
      <c r="DI378" s="39"/>
    </row>
    <row r="379" spans="1:113" s="38" customFormat="1" ht="21.75" hidden="1" customHeight="1" x14ac:dyDescent="0.25">
      <c r="A379" s="628"/>
      <c r="B379" s="630"/>
      <c r="C379" s="667"/>
      <c r="D379" s="667"/>
      <c r="E379" s="667"/>
      <c r="F379" s="667"/>
      <c r="G379" s="667"/>
      <c r="H379" s="59" t="s">
        <v>368</v>
      </c>
      <c r="I379" s="327">
        <v>1</v>
      </c>
      <c r="J379" s="329" t="s">
        <v>47</v>
      </c>
      <c r="K379" s="329" t="s">
        <v>27</v>
      </c>
      <c r="L379" s="310" t="s">
        <v>347</v>
      </c>
      <c r="M379" s="341"/>
      <c r="N379" s="51"/>
      <c r="O379" s="50">
        <v>1</v>
      </c>
      <c r="P379" s="341"/>
      <c r="Q379" s="341"/>
      <c r="R379" s="341"/>
      <c r="S379" s="341"/>
      <c r="T379" s="341" t="s">
        <v>24</v>
      </c>
      <c r="U379" s="341"/>
      <c r="V379" s="341"/>
      <c r="W379" s="341"/>
      <c r="X379" s="341"/>
      <c r="Y379" s="341"/>
      <c r="Z379" s="341"/>
      <c r="AA379" s="47">
        <v>1</v>
      </c>
      <c r="AB379" s="341"/>
      <c r="AC379" s="341"/>
      <c r="AD379" s="329"/>
      <c r="AE379" s="329"/>
      <c r="AF379" s="329"/>
      <c r="AG379" s="329"/>
      <c r="AH379" s="329"/>
      <c r="AI379" s="329"/>
      <c r="AJ379" s="329"/>
      <c r="AK379" s="329"/>
      <c r="AL379" s="329"/>
      <c r="AM379" s="329"/>
      <c r="AN379" s="329"/>
      <c r="AO379" s="329"/>
      <c r="AP379" s="329"/>
      <c r="AQ379" s="329"/>
      <c r="AR379" s="329"/>
      <c r="AS379" s="329" t="s">
        <v>46</v>
      </c>
      <c r="AT379" s="329" t="s">
        <v>40</v>
      </c>
      <c r="AU379" s="329"/>
      <c r="AV379" s="329"/>
      <c r="AW379" s="329"/>
      <c r="AX379" s="329"/>
      <c r="AY379" s="39"/>
      <c r="AZ379" s="39"/>
      <c r="BA379" s="39"/>
      <c r="BB379" s="39"/>
      <c r="BC379" s="329"/>
      <c r="BD379" s="329"/>
      <c r="BE379" s="329"/>
      <c r="BF379" s="329"/>
      <c r="BG379" s="329"/>
      <c r="BH379" s="329"/>
      <c r="BI379" s="329"/>
      <c r="BJ379" s="45"/>
      <c r="BK379" s="45"/>
      <c r="BL379" s="45"/>
      <c r="BM379" s="45"/>
      <c r="BN379" s="45"/>
      <c r="BO379" s="45"/>
      <c r="BP379" s="45"/>
      <c r="BQ379" s="45"/>
      <c r="BR379" s="45"/>
      <c r="BS379" s="45"/>
      <c r="BT379" s="45"/>
      <c r="BU379" s="45"/>
      <c r="BV379" s="45"/>
      <c r="BW379" s="45"/>
      <c r="BX379" s="45"/>
      <c r="BY379" s="45"/>
      <c r="BZ379" s="45"/>
      <c r="CA379" s="45"/>
      <c r="CB379" s="45"/>
      <c r="CC379" s="45"/>
      <c r="CD379" s="45"/>
      <c r="CE379" s="45"/>
      <c r="CF379" s="45"/>
      <c r="CG379" s="45"/>
      <c r="CH379" s="45"/>
      <c r="CI379" s="45"/>
      <c r="CJ379" s="45"/>
      <c r="CK379" s="45"/>
      <c r="CL379" s="45"/>
      <c r="CM379" s="45"/>
      <c r="CN379" s="45"/>
      <c r="CO379" s="45"/>
      <c r="CP379" s="45"/>
      <c r="CQ379" s="45"/>
      <c r="CR379" s="45"/>
      <c r="CS379" s="45"/>
      <c r="CT379" s="45"/>
      <c r="CU379" s="45"/>
      <c r="CV379" s="45"/>
      <c r="CW379" s="45"/>
      <c r="CX379" s="45"/>
      <c r="CY379" s="43"/>
      <c r="CZ379" s="42"/>
      <c r="DA379" s="43"/>
      <c r="DB379" s="42"/>
      <c r="DC379" s="43"/>
      <c r="DD379" s="42"/>
      <c r="DE379" s="43"/>
      <c r="DF379" s="42"/>
      <c r="DG379" s="52"/>
      <c r="DH379" s="43"/>
      <c r="DI379" s="39"/>
    </row>
    <row r="380" spans="1:113" s="38" customFormat="1" ht="21.75" hidden="1" customHeight="1" x14ac:dyDescent="0.25">
      <c r="A380" s="628"/>
      <c r="B380" s="630"/>
      <c r="C380" s="667"/>
      <c r="D380" s="667"/>
      <c r="E380" s="667"/>
      <c r="F380" s="667"/>
      <c r="G380" s="667"/>
      <c r="H380" s="59" t="s">
        <v>367</v>
      </c>
      <c r="I380" s="327">
        <v>1</v>
      </c>
      <c r="J380" s="329" t="s">
        <v>47</v>
      </c>
      <c r="K380" s="329" t="s">
        <v>27</v>
      </c>
      <c r="L380" s="310" t="s">
        <v>347</v>
      </c>
      <c r="M380" s="341" t="s">
        <v>37</v>
      </c>
      <c r="N380" s="51" t="s">
        <v>24</v>
      </c>
      <c r="O380" s="50">
        <v>1</v>
      </c>
      <c r="P380" s="341"/>
      <c r="Q380" s="341"/>
      <c r="R380" s="341"/>
      <c r="S380" s="341"/>
      <c r="T380" s="341" t="s">
        <v>24</v>
      </c>
      <c r="U380" s="341"/>
      <c r="V380" s="341"/>
      <c r="W380" s="341"/>
      <c r="X380" s="341"/>
      <c r="Y380" s="341"/>
      <c r="Z380" s="341"/>
      <c r="AA380" s="47">
        <v>1</v>
      </c>
      <c r="AB380" s="341"/>
      <c r="AC380" s="341"/>
      <c r="AD380" s="329"/>
      <c r="AE380" s="329"/>
      <c r="AF380" s="329"/>
      <c r="AG380" s="329"/>
      <c r="AH380" s="329"/>
      <c r="AI380" s="329"/>
      <c r="AJ380" s="329"/>
      <c r="AK380" s="329"/>
      <c r="AL380" s="329"/>
      <c r="AM380" s="329"/>
      <c r="AN380" s="329"/>
      <c r="AO380" s="329"/>
      <c r="AP380" s="329"/>
      <c r="AQ380" s="329"/>
      <c r="AR380" s="329"/>
      <c r="AS380" s="329"/>
      <c r="AT380" s="329" t="s">
        <v>46</v>
      </c>
      <c r="AU380" s="329"/>
      <c r="AV380" s="329"/>
      <c r="AW380" s="329"/>
      <c r="AX380" s="329"/>
      <c r="AY380" s="39"/>
      <c r="AZ380" s="39"/>
      <c r="BA380" s="39"/>
      <c r="BB380" s="39"/>
      <c r="BC380" s="329"/>
      <c r="BD380" s="329"/>
      <c r="BE380" s="329"/>
      <c r="BF380" s="329"/>
      <c r="BG380" s="329"/>
      <c r="BH380" s="329"/>
      <c r="BI380" s="329"/>
      <c r="BJ380" s="329"/>
      <c r="BK380" s="329"/>
      <c r="BL380" s="329"/>
      <c r="BM380" s="329"/>
      <c r="BN380" s="329"/>
      <c r="BO380" s="329"/>
      <c r="BP380" s="329"/>
      <c r="BQ380" s="329"/>
      <c r="BR380" s="329"/>
      <c r="BS380" s="329"/>
      <c r="BT380" s="329"/>
      <c r="BU380" s="329"/>
      <c r="BV380" s="329"/>
      <c r="BW380" s="329"/>
      <c r="BX380" s="329"/>
      <c r="BY380" s="329"/>
      <c r="BZ380" s="329"/>
      <c r="CA380" s="329"/>
      <c r="CB380" s="329"/>
      <c r="CC380" s="329"/>
      <c r="CD380" s="329"/>
      <c r="CE380" s="329"/>
      <c r="CF380" s="329"/>
      <c r="CG380" s="329"/>
      <c r="CH380" s="329"/>
      <c r="CI380" s="329"/>
      <c r="CJ380" s="329"/>
      <c r="CK380" s="329"/>
      <c r="CL380" s="329"/>
      <c r="CM380" s="329"/>
      <c r="CN380" s="329"/>
      <c r="CO380" s="329"/>
      <c r="CP380" s="329"/>
      <c r="CQ380" s="329"/>
      <c r="CR380" s="329"/>
      <c r="CS380" s="329"/>
      <c r="CT380" s="329"/>
      <c r="CU380" s="329"/>
      <c r="CV380" s="329"/>
      <c r="CW380" s="329"/>
      <c r="CX380" s="329"/>
      <c r="CY380" s="329"/>
      <c r="CZ380" s="329"/>
      <c r="DA380" s="329"/>
      <c r="DB380" s="329"/>
      <c r="DC380" s="329"/>
      <c r="DD380" s="329"/>
      <c r="DE380" s="329"/>
      <c r="DF380" s="329"/>
      <c r="DG380" s="329"/>
      <c r="DH380" s="329"/>
      <c r="DI380" s="329"/>
    </row>
    <row r="381" spans="1:113" s="38" customFormat="1" ht="21.75" hidden="1" customHeight="1" x14ac:dyDescent="0.25">
      <c r="A381" s="628"/>
      <c r="B381" s="630"/>
      <c r="C381" s="667"/>
      <c r="D381" s="667"/>
      <c r="E381" s="667"/>
      <c r="F381" s="667"/>
      <c r="G381" s="667"/>
      <c r="H381" s="59" t="s">
        <v>366</v>
      </c>
      <c r="I381" s="327">
        <v>1</v>
      </c>
      <c r="J381" s="329" t="s">
        <v>66</v>
      </c>
      <c r="K381" s="329" t="s">
        <v>27</v>
      </c>
      <c r="L381" s="310" t="s">
        <v>347</v>
      </c>
      <c r="M381" s="341" t="s">
        <v>37</v>
      </c>
      <c r="N381" s="51" t="s">
        <v>24</v>
      </c>
      <c r="O381" s="50"/>
      <c r="P381" s="341"/>
      <c r="Q381" s="341"/>
      <c r="R381" s="341"/>
      <c r="S381" s="341"/>
      <c r="T381" s="341"/>
      <c r="U381" s="341" t="s">
        <v>24</v>
      </c>
      <c r="V381" s="341"/>
      <c r="W381" s="341"/>
      <c r="X381" s="341"/>
      <c r="Y381" s="341"/>
      <c r="Z381" s="341"/>
      <c r="AA381" s="47">
        <f>COUNTIF(P381:Z381,"x")</f>
        <v>1</v>
      </c>
      <c r="AB381" s="341"/>
      <c r="AC381" s="341"/>
      <c r="AD381" s="329"/>
      <c r="AE381" s="329"/>
      <c r="AF381" s="329"/>
      <c r="AG381" s="329"/>
      <c r="AH381" s="329"/>
      <c r="AI381" s="329"/>
      <c r="AJ381" s="329"/>
      <c r="AK381" s="329"/>
      <c r="AL381" s="329"/>
      <c r="AM381" s="329"/>
      <c r="AN381" s="329"/>
      <c r="AO381" s="329"/>
      <c r="AP381" s="329"/>
      <c r="AQ381" s="329"/>
      <c r="AR381" s="329"/>
      <c r="AS381" s="329"/>
      <c r="AT381" s="329"/>
      <c r="AU381" s="329" t="s">
        <v>32</v>
      </c>
      <c r="AV381" s="329" t="s">
        <v>32</v>
      </c>
      <c r="AW381" s="329"/>
      <c r="AX381" s="329"/>
      <c r="AY381" s="39"/>
      <c r="AZ381" s="39"/>
      <c r="BA381" s="39"/>
      <c r="BB381" s="39"/>
      <c r="BC381" s="329"/>
      <c r="BD381" s="329"/>
      <c r="BE381" s="329"/>
      <c r="BF381" s="329"/>
      <c r="BG381" s="329"/>
      <c r="BH381" s="329"/>
      <c r="BI381" s="329"/>
      <c r="BJ381" s="45">
        <v>2</v>
      </c>
      <c r="BK381" s="45">
        <v>2</v>
      </c>
      <c r="BL381" s="45">
        <v>2</v>
      </c>
      <c r="BM381" s="45">
        <v>2</v>
      </c>
      <c r="BN381" s="45">
        <v>2</v>
      </c>
      <c r="BO381" s="45">
        <v>2</v>
      </c>
      <c r="BP381" s="45">
        <v>2</v>
      </c>
      <c r="BQ381" s="45">
        <v>2</v>
      </c>
      <c r="BR381" s="45">
        <v>2</v>
      </c>
      <c r="BS381" s="45">
        <v>2</v>
      </c>
      <c r="BT381" s="45">
        <v>2</v>
      </c>
      <c r="BU381" s="45">
        <v>2</v>
      </c>
      <c r="BV381" s="45">
        <v>2</v>
      </c>
      <c r="BW381" s="45">
        <v>2</v>
      </c>
      <c r="BX381" s="45">
        <v>2</v>
      </c>
      <c r="BY381" s="45">
        <v>2</v>
      </c>
      <c r="BZ381" s="45">
        <v>2</v>
      </c>
      <c r="CA381" s="45">
        <v>2</v>
      </c>
      <c r="CB381" s="45">
        <v>2</v>
      </c>
      <c r="CC381" s="45">
        <v>2</v>
      </c>
      <c r="CD381" s="45">
        <v>2</v>
      </c>
      <c r="CE381" s="45">
        <v>2</v>
      </c>
      <c r="CF381" s="45">
        <v>2</v>
      </c>
      <c r="CG381" s="45">
        <v>2</v>
      </c>
      <c r="CH381" s="45">
        <v>2</v>
      </c>
      <c r="CI381" s="45">
        <v>2</v>
      </c>
      <c r="CJ381" s="45">
        <v>2</v>
      </c>
      <c r="CK381" s="45">
        <v>2</v>
      </c>
      <c r="CL381" s="45">
        <v>2</v>
      </c>
      <c r="CM381" s="45">
        <v>2</v>
      </c>
      <c r="CN381" s="45">
        <v>2</v>
      </c>
      <c r="CO381" s="45">
        <v>2</v>
      </c>
      <c r="CP381" s="45">
        <v>2</v>
      </c>
      <c r="CQ381" s="45">
        <v>2</v>
      </c>
      <c r="CR381" s="45">
        <v>2</v>
      </c>
      <c r="CS381" s="45">
        <v>2</v>
      </c>
      <c r="CT381" s="45">
        <v>2</v>
      </c>
      <c r="CU381" s="45"/>
      <c r="CV381" s="45"/>
      <c r="CW381" s="45"/>
      <c r="CX381" s="45">
        <v>2</v>
      </c>
      <c r="CY381" s="43">
        <f>COUNTIF($BI381:$CX381,2)</f>
        <v>38</v>
      </c>
      <c r="CZ381" s="42">
        <f>CY381/COUNTA($BI381:$CX381)</f>
        <v>1</v>
      </c>
      <c r="DA381" s="43">
        <f>COUNTIF($BI381:$CX381,1)</f>
        <v>0</v>
      </c>
      <c r="DB381" s="42">
        <f>DA381/COUNTA($BI381:$CX381)</f>
        <v>0</v>
      </c>
      <c r="DC381" s="43">
        <f>COUNTIF($BI381:$CX381,0)</f>
        <v>0</v>
      </c>
      <c r="DD381" s="42">
        <f>DC381/COUNTA($BI381:$CX381)</f>
        <v>0</v>
      </c>
      <c r="DE381" s="43">
        <f>COUNTIF($BI381:$CX381,"KĐG")</f>
        <v>0</v>
      </c>
      <c r="DF381" s="42">
        <f>DE381/COUNTA($BI381:$CX381)</f>
        <v>0</v>
      </c>
      <c r="DG381" s="52">
        <f>(((CY381*2)+(DA381*1)+(DC381*0)))/COUNTA($BI381:$CX381)</f>
        <v>2</v>
      </c>
      <c r="DH381" s="43" t="str">
        <f>IF(DG389&gt;=1.6,"Đạt mục tiêu",IF(DG389&gt;=1,"Cần cố gắng","Chưa đạt"))</f>
        <v>Đạt mục tiêu</v>
      </c>
      <c r="DI381" s="39"/>
    </row>
    <row r="382" spans="1:113" s="38" customFormat="1" ht="21.75" hidden="1" customHeight="1" x14ac:dyDescent="0.25">
      <c r="A382" s="628"/>
      <c r="B382" s="630"/>
      <c r="C382" s="667"/>
      <c r="D382" s="667"/>
      <c r="E382" s="667"/>
      <c r="F382" s="667"/>
      <c r="G382" s="667"/>
      <c r="H382" s="59" t="s">
        <v>365</v>
      </c>
      <c r="I382" s="327">
        <v>1</v>
      </c>
      <c r="J382" s="329" t="s">
        <v>66</v>
      </c>
      <c r="K382" s="329" t="s">
        <v>27</v>
      </c>
      <c r="L382" s="310" t="s">
        <v>347</v>
      </c>
      <c r="M382" s="341" t="s">
        <v>37</v>
      </c>
      <c r="N382" s="51" t="s">
        <v>24</v>
      </c>
      <c r="O382" s="50">
        <v>1</v>
      </c>
      <c r="P382" s="341"/>
      <c r="Q382" s="341"/>
      <c r="R382" s="341"/>
      <c r="S382" s="341"/>
      <c r="T382" s="341"/>
      <c r="U382" s="341" t="s">
        <v>24</v>
      </c>
      <c r="V382" s="341"/>
      <c r="W382" s="341"/>
      <c r="X382" s="341"/>
      <c r="Y382" s="341"/>
      <c r="Z382" s="341"/>
      <c r="AA382" s="47">
        <f>COUNTIF(P382:Z382,"x")</f>
        <v>1</v>
      </c>
      <c r="AB382" s="341"/>
      <c r="AC382" s="341"/>
      <c r="AD382" s="329"/>
      <c r="AE382" s="329"/>
      <c r="AF382" s="329"/>
      <c r="AG382" s="329"/>
      <c r="AH382" s="329"/>
      <c r="AI382" s="329"/>
      <c r="AJ382" s="329"/>
      <c r="AK382" s="329"/>
      <c r="AL382" s="329"/>
      <c r="AM382" s="329"/>
      <c r="AN382" s="329"/>
      <c r="AO382" s="329"/>
      <c r="AP382" s="329"/>
      <c r="AQ382" s="329"/>
      <c r="AR382" s="329"/>
      <c r="AS382" s="329"/>
      <c r="AT382" s="329"/>
      <c r="AU382" s="329"/>
      <c r="AV382" s="329" t="s">
        <v>46</v>
      </c>
      <c r="AW382" s="329"/>
      <c r="AX382" s="329"/>
      <c r="AY382" s="39"/>
      <c r="AZ382" s="39"/>
      <c r="BA382" s="39"/>
      <c r="BB382" s="39"/>
      <c r="BC382" s="329"/>
      <c r="BD382" s="329"/>
      <c r="BE382" s="329"/>
      <c r="BF382" s="329"/>
      <c r="BG382" s="329"/>
      <c r="BH382" s="329"/>
      <c r="BI382" s="329"/>
      <c r="BJ382" s="45">
        <v>2</v>
      </c>
      <c r="BK382" s="45">
        <v>2</v>
      </c>
      <c r="BL382" s="45">
        <v>2</v>
      </c>
      <c r="BM382" s="45">
        <v>2</v>
      </c>
      <c r="BN382" s="45">
        <v>2</v>
      </c>
      <c r="BO382" s="45">
        <v>2</v>
      </c>
      <c r="BP382" s="45">
        <v>2</v>
      </c>
      <c r="BQ382" s="45">
        <v>2</v>
      </c>
      <c r="BR382" s="45">
        <v>2</v>
      </c>
      <c r="BS382" s="45">
        <v>2</v>
      </c>
      <c r="BT382" s="45">
        <v>2</v>
      </c>
      <c r="BU382" s="45">
        <v>2</v>
      </c>
      <c r="BV382" s="45">
        <v>2</v>
      </c>
      <c r="BW382" s="45">
        <v>2</v>
      </c>
      <c r="BX382" s="45">
        <v>2</v>
      </c>
      <c r="BY382" s="45">
        <v>2</v>
      </c>
      <c r="BZ382" s="45">
        <v>2</v>
      </c>
      <c r="CA382" s="45">
        <v>2</v>
      </c>
      <c r="CB382" s="45">
        <v>2</v>
      </c>
      <c r="CC382" s="45">
        <v>2</v>
      </c>
      <c r="CD382" s="45">
        <v>2</v>
      </c>
      <c r="CE382" s="45">
        <v>2</v>
      </c>
      <c r="CF382" s="45">
        <v>2</v>
      </c>
      <c r="CG382" s="45">
        <v>2</v>
      </c>
      <c r="CH382" s="45">
        <v>2</v>
      </c>
      <c r="CI382" s="45">
        <v>2</v>
      </c>
      <c r="CJ382" s="45">
        <v>2</v>
      </c>
      <c r="CK382" s="45">
        <v>2</v>
      </c>
      <c r="CL382" s="45">
        <v>2</v>
      </c>
      <c r="CM382" s="45">
        <v>2</v>
      </c>
      <c r="CN382" s="45">
        <v>2</v>
      </c>
      <c r="CO382" s="45">
        <v>2</v>
      </c>
      <c r="CP382" s="45">
        <v>2</v>
      </c>
      <c r="CQ382" s="45">
        <v>2</v>
      </c>
      <c r="CR382" s="45">
        <v>2</v>
      </c>
      <c r="CS382" s="45">
        <v>2</v>
      </c>
      <c r="CT382" s="45">
        <v>2</v>
      </c>
      <c r="CU382" s="45"/>
      <c r="CV382" s="45"/>
      <c r="CW382" s="45"/>
      <c r="CX382" s="45">
        <v>2</v>
      </c>
      <c r="CY382" s="43">
        <f>COUNTIF($BI382:$CX382,2)</f>
        <v>38</v>
      </c>
      <c r="CZ382" s="42">
        <f>CY382/COUNTA($BI382:$CX382)</f>
        <v>1</v>
      </c>
      <c r="DA382" s="43">
        <f>COUNTIF($BI382:$CX382,1)</f>
        <v>0</v>
      </c>
      <c r="DB382" s="42">
        <f>DA382/COUNTA($BI382:$CX382)</f>
        <v>0</v>
      </c>
      <c r="DC382" s="43">
        <f>COUNTIF($BI382:$CX382,0)</f>
        <v>0</v>
      </c>
      <c r="DD382" s="42">
        <f>DC382/COUNTA($BI382:$CX382)</f>
        <v>0</v>
      </c>
      <c r="DE382" s="43">
        <f>COUNTIF($BI382:$CX382,"KĐG")</f>
        <v>0</v>
      </c>
      <c r="DF382" s="42">
        <f>DE382/COUNTA($BI382:$CX382)</f>
        <v>0</v>
      </c>
      <c r="DG382" s="52">
        <f>(((CY382*2)+(DA382*1)+(DC382*0)))/COUNTA($BI382:$CX382)</f>
        <v>2</v>
      </c>
      <c r="DH382" s="43" t="str">
        <f>IF(DG390&gt;=1.6,"Đạt mục tiêu",IF(DG390&gt;=1,"Cần cố gắng","Chưa đạt"))</f>
        <v>Đạt mục tiêu</v>
      </c>
      <c r="DI382" s="39"/>
    </row>
    <row r="383" spans="1:113" s="38" customFormat="1" ht="21.75" hidden="1" customHeight="1" x14ac:dyDescent="0.25">
      <c r="A383" s="628"/>
      <c r="B383" s="630"/>
      <c r="C383" s="667"/>
      <c r="D383" s="667"/>
      <c r="E383" s="667"/>
      <c r="F383" s="667"/>
      <c r="G383" s="667"/>
      <c r="H383" s="59" t="s">
        <v>364</v>
      </c>
      <c r="I383" s="327">
        <v>1</v>
      </c>
      <c r="J383" s="329" t="s">
        <v>84</v>
      </c>
      <c r="K383" s="329" t="s">
        <v>27</v>
      </c>
      <c r="L383" s="310" t="s">
        <v>347</v>
      </c>
      <c r="M383" s="341"/>
      <c r="N383" s="51"/>
      <c r="O383" s="50">
        <v>1</v>
      </c>
      <c r="P383" s="341"/>
      <c r="Q383" s="341"/>
      <c r="R383" s="341"/>
      <c r="S383" s="341"/>
      <c r="T383" s="341"/>
      <c r="U383" s="341"/>
      <c r="V383" s="341" t="s">
        <v>24</v>
      </c>
      <c r="W383" s="341"/>
      <c r="X383" s="341"/>
      <c r="Y383" s="341"/>
      <c r="Z383" s="341"/>
      <c r="AA383" s="47">
        <v>1</v>
      </c>
      <c r="AB383" s="341"/>
      <c r="AC383" s="341"/>
      <c r="AD383" s="329"/>
      <c r="AE383" s="329"/>
      <c r="AF383" s="329"/>
      <c r="AG383" s="329"/>
      <c r="AH383" s="329"/>
      <c r="AI383" s="329"/>
      <c r="AJ383" s="329"/>
      <c r="AK383" s="329"/>
      <c r="AL383" s="329"/>
      <c r="AM383" s="329"/>
      <c r="AN383" s="329"/>
      <c r="AO383" s="329"/>
      <c r="AP383" s="329"/>
      <c r="AQ383" s="329"/>
      <c r="AR383" s="329"/>
      <c r="AS383" s="329"/>
      <c r="AT383" s="329"/>
      <c r="AU383" s="329"/>
      <c r="AV383" s="329"/>
      <c r="AW383" s="329" t="s">
        <v>46</v>
      </c>
      <c r="AX383" s="329"/>
      <c r="AY383" s="39"/>
      <c r="AZ383" s="39"/>
      <c r="BA383" s="39"/>
      <c r="BB383" s="39"/>
      <c r="BC383" s="329"/>
      <c r="BD383" s="329"/>
      <c r="BE383" s="329"/>
      <c r="BF383" s="329"/>
      <c r="BG383" s="329"/>
      <c r="BH383" s="329"/>
      <c r="BI383" s="329"/>
      <c r="BJ383" s="45"/>
      <c r="BK383" s="45"/>
      <c r="BL383" s="45"/>
      <c r="BM383" s="45"/>
      <c r="BN383" s="45"/>
      <c r="BO383" s="45"/>
      <c r="BP383" s="45"/>
      <c r="BQ383" s="45"/>
      <c r="BR383" s="45"/>
      <c r="BS383" s="45"/>
      <c r="BT383" s="45"/>
      <c r="BU383" s="45"/>
      <c r="BV383" s="45"/>
      <c r="BW383" s="45"/>
      <c r="BX383" s="45"/>
      <c r="BY383" s="45"/>
      <c r="BZ383" s="45"/>
      <c r="CA383" s="45"/>
      <c r="CB383" s="45"/>
      <c r="CC383" s="45"/>
      <c r="CD383" s="45"/>
      <c r="CE383" s="45"/>
      <c r="CF383" s="45"/>
      <c r="CG383" s="45"/>
      <c r="CH383" s="45"/>
      <c r="CI383" s="45"/>
      <c r="CJ383" s="45"/>
      <c r="CK383" s="45"/>
      <c r="CL383" s="45"/>
      <c r="CM383" s="45"/>
      <c r="CN383" s="45"/>
      <c r="CO383" s="45"/>
      <c r="CP383" s="45"/>
      <c r="CQ383" s="45"/>
      <c r="CR383" s="45"/>
      <c r="CS383" s="45"/>
      <c r="CT383" s="45"/>
      <c r="CU383" s="45"/>
      <c r="CV383" s="45"/>
      <c r="CW383" s="45"/>
      <c r="CX383" s="45"/>
      <c r="CY383" s="43"/>
      <c r="CZ383" s="42"/>
      <c r="DA383" s="43"/>
      <c r="DB383" s="42"/>
      <c r="DC383" s="43"/>
      <c r="DD383" s="42"/>
      <c r="DE383" s="43"/>
      <c r="DF383" s="42"/>
      <c r="DG383" s="52"/>
      <c r="DH383" s="43"/>
      <c r="DI383" s="39"/>
    </row>
    <row r="384" spans="1:113" s="38" customFormat="1" ht="35.25" customHeight="1" x14ac:dyDescent="0.25">
      <c r="A384" s="627"/>
      <c r="B384" s="630"/>
      <c r="C384" s="656"/>
      <c r="D384" s="615"/>
      <c r="E384" s="656"/>
      <c r="F384" s="667"/>
      <c r="G384" s="667"/>
      <c r="H384" s="556" t="s">
        <v>363</v>
      </c>
      <c r="I384" s="528" t="s">
        <v>1123</v>
      </c>
      <c r="J384" s="259" t="s">
        <v>33</v>
      </c>
      <c r="K384" s="580" t="s">
        <v>27</v>
      </c>
      <c r="L384" s="405" t="s">
        <v>347</v>
      </c>
      <c r="M384" s="341" t="s">
        <v>37</v>
      </c>
      <c r="N384" s="51" t="s">
        <v>24</v>
      </c>
      <c r="O384" s="50"/>
      <c r="P384" s="341"/>
      <c r="Q384" s="341"/>
      <c r="R384" s="341"/>
      <c r="S384" s="341"/>
      <c r="T384" s="341"/>
      <c r="U384" s="341"/>
      <c r="V384" s="341" t="s">
        <v>24</v>
      </c>
      <c r="W384" s="341"/>
      <c r="X384" s="341"/>
      <c r="Y384" s="341"/>
      <c r="Z384" s="341"/>
      <c r="AA384" s="47">
        <f>COUNTIF(P384:Z384,"x")</f>
        <v>1</v>
      </c>
      <c r="AB384" s="341"/>
      <c r="AC384" s="341"/>
      <c r="AD384" s="329"/>
      <c r="AE384" s="329"/>
      <c r="AF384" s="329"/>
      <c r="AG384" s="329"/>
      <c r="AH384" s="329"/>
      <c r="AI384" s="329"/>
      <c r="AJ384" s="329"/>
      <c r="AK384" s="329"/>
      <c r="AL384" s="329"/>
      <c r="AM384" s="329"/>
      <c r="AN384" s="329"/>
      <c r="AO384" s="329"/>
      <c r="AP384" s="329"/>
      <c r="AQ384" s="329"/>
      <c r="AR384" s="329"/>
      <c r="AS384" s="329"/>
      <c r="AT384" s="329"/>
      <c r="AU384" s="329"/>
      <c r="AV384" s="329"/>
      <c r="AW384" s="329"/>
      <c r="AX384" s="329" t="s">
        <v>46</v>
      </c>
      <c r="AY384" s="580"/>
      <c r="AZ384" s="477"/>
      <c r="BA384" s="47" t="s">
        <v>40</v>
      </c>
      <c r="BB384" s="47"/>
      <c r="BC384" s="329"/>
      <c r="BD384" s="329"/>
      <c r="BE384" s="329"/>
      <c r="BF384" s="329"/>
      <c r="BG384" s="329"/>
      <c r="BH384" s="329"/>
      <c r="BI384" s="329"/>
      <c r="BJ384" s="45">
        <v>2</v>
      </c>
      <c r="BK384" s="45">
        <v>2</v>
      </c>
      <c r="BL384" s="45">
        <v>2</v>
      </c>
      <c r="BM384" s="45">
        <v>2</v>
      </c>
      <c r="BN384" s="45">
        <v>2</v>
      </c>
      <c r="BO384" s="45">
        <v>2</v>
      </c>
      <c r="BP384" s="45">
        <v>2</v>
      </c>
      <c r="BQ384" s="45">
        <v>2</v>
      </c>
      <c r="BR384" s="45">
        <v>2</v>
      </c>
      <c r="BS384" s="45">
        <v>2</v>
      </c>
      <c r="BT384" s="45">
        <v>2</v>
      </c>
      <c r="BU384" s="45">
        <v>2</v>
      </c>
      <c r="BV384" s="45">
        <v>2</v>
      </c>
      <c r="BW384" s="45">
        <v>2</v>
      </c>
      <c r="BX384" s="45">
        <v>2</v>
      </c>
      <c r="BY384" s="45">
        <v>2</v>
      </c>
      <c r="BZ384" s="45">
        <v>2</v>
      </c>
      <c r="CA384" s="45">
        <v>2</v>
      </c>
      <c r="CB384" s="45">
        <v>2</v>
      </c>
      <c r="CC384" s="45">
        <v>2</v>
      </c>
      <c r="CD384" s="45">
        <v>2</v>
      </c>
      <c r="CE384" s="45">
        <v>2</v>
      </c>
      <c r="CF384" s="45">
        <v>2</v>
      </c>
      <c r="CG384" s="45">
        <v>2</v>
      </c>
      <c r="CH384" s="45">
        <v>2</v>
      </c>
      <c r="CI384" s="45">
        <v>2</v>
      </c>
      <c r="CJ384" s="45">
        <v>2</v>
      </c>
      <c r="CK384" s="45">
        <v>2</v>
      </c>
      <c r="CL384" s="45">
        <v>2</v>
      </c>
      <c r="CM384" s="45">
        <v>2</v>
      </c>
      <c r="CN384" s="45">
        <v>2</v>
      </c>
      <c r="CO384" s="45">
        <v>2</v>
      </c>
      <c r="CP384" s="45">
        <v>2</v>
      </c>
      <c r="CQ384" s="45">
        <v>2</v>
      </c>
      <c r="CR384" s="45">
        <v>2</v>
      </c>
      <c r="CS384" s="45">
        <v>2</v>
      </c>
      <c r="CT384" s="45">
        <v>2</v>
      </c>
      <c r="CU384" s="45"/>
      <c r="CV384" s="45"/>
      <c r="CW384" s="45"/>
      <c r="CX384" s="45">
        <v>2</v>
      </c>
      <c r="CY384" s="43">
        <f t="shared" ref="CY384:CY405" si="159">COUNTIF($BI384:$CX384,2)</f>
        <v>38</v>
      </c>
      <c r="CZ384" s="42">
        <f t="shared" ref="CZ384:CZ405" si="160">CY384/COUNTA($BI384:$CX384)</f>
        <v>1</v>
      </c>
      <c r="DA384" s="43">
        <f t="shared" ref="DA384:DA405" si="161">COUNTIF($BI384:$CX384,1)</f>
        <v>0</v>
      </c>
      <c r="DB384" s="42">
        <f t="shared" ref="DB384:DB405" si="162">DA384/COUNTA($BI384:$CX384)</f>
        <v>0</v>
      </c>
      <c r="DC384" s="43">
        <f t="shared" ref="DC384:DC405" si="163">COUNTIF($BI384:$CX384,0)</f>
        <v>0</v>
      </c>
      <c r="DD384" s="42">
        <f t="shared" ref="DD384:DD405" si="164">DC384/COUNTA($BI384:$CX384)</f>
        <v>0</v>
      </c>
      <c r="DE384" s="43">
        <f t="shared" ref="DE384:DE405" si="165">COUNTIF($BI384:$CX384,"KĐG")</f>
        <v>0</v>
      </c>
      <c r="DF384" s="42">
        <f t="shared" ref="DF384:DF405" si="166">DE384/COUNTA($BI384:$CX384)</f>
        <v>0</v>
      </c>
      <c r="DG384" s="52">
        <f t="shared" ref="DG384:DG405" si="167">(((CY384*2)+(DA384*1)+(DC384*0)))/COUNTA($BI384:$CX384)</f>
        <v>2</v>
      </c>
      <c r="DH384" s="43" t="str">
        <f>IF(DG384&gt;=1.6,"Đạt mục tiêu",IF(DG384&gt;=1,"Cần cố gắng","Chưa đạt"))</f>
        <v>Đạt mục tiêu</v>
      </c>
      <c r="DI384" s="47"/>
    </row>
    <row r="385" spans="1:113" s="38" customFormat="1" ht="21.75" hidden="1" customHeight="1" x14ac:dyDescent="0.25">
      <c r="A385" s="628"/>
      <c r="B385" s="630"/>
      <c r="C385" s="667"/>
      <c r="D385" s="667"/>
      <c r="E385" s="667"/>
      <c r="F385" s="667"/>
      <c r="G385" s="667"/>
      <c r="H385" s="59" t="s">
        <v>362</v>
      </c>
      <c r="I385" s="327">
        <v>1</v>
      </c>
      <c r="J385" s="329" t="s">
        <v>57</v>
      </c>
      <c r="K385" s="329" t="s">
        <v>27</v>
      </c>
      <c r="L385" s="310" t="s">
        <v>347</v>
      </c>
      <c r="M385" s="341" t="s">
        <v>37</v>
      </c>
      <c r="N385" s="51" t="s">
        <v>24</v>
      </c>
      <c r="O385" s="50">
        <v>1</v>
      </c>
      <c r="P385" s="341"/>
      <c r="Q385" s="341"/>
      <c r="R385" s="341"/>
      <c r="S385" s="341"/>
      <c r="T385" s="341"/>
      <c r="U385" s="341"/>
      <c r="V385" s="341"/>
      <c r="W385" s="341" t="s">
        <v>24</v>
      </c>
      <c r="X385" s="341"/>
      <c r="Y385" s="341"/>
      <c r="Z385" s="341"/>
      <c r="AA385" s="47">
        <f>COUNTIF(P385:Z385,"x")</f>
        <v>1</v>
      </c>
      <c r="AB385" s="341"/>
      <c r="AC385" s="341"/>
      <c r="AD385" s="329"/>
      <c r="AE385" s="329"/>
      <c r="AF385" s="329"/>
      <c r="AG385" s="329"/>
      <c r="AH385" s="329"/>
      <c r="AI385" s="329"/>
      <c r="AJ385" s="329"/>
      <c r="AK385" s="329"/>
      <c r="AL385" s="329"/>
      <c r="AM385" s="329"/>
      <c r="AN385" s="329"/>
      <c r="AO385" s="329"/>
      <c r="AP385" s="329"/>
      <c r="AQ385" s="329"/>
      <c r="AR385" s="329"/>
      <c r="AS385" s="329"/>
      <c r="AT385" s="329"/>
      <c r="AU385" s="329"/>
      <c r="AV385" s="329"/>
      <c r="AW385" s="329"/>
      <c r="AX385" s="329"/>
      <c r="AY385" s="39"/>
      <c r="AZ385" s="39"/>
      <c r="BA385" s="39"/>
      <c r="BB385" s="39"/>
      <c r="BC385" s="329"/>
      <c r="BD385" s="329"/>
      <c r="BE385" s="329"/>
      <c r="BF385" s="329"/>
      <c r="BG385" s="329"/>
      <c r="BH385" s="329"/>
      <c r="BI385" s="329"/>
      <c r="BJ385" s="45">
        <v>2</v>
      </c>
      <c r="BK385" s="45">
        <v>2</v>
      </c>
      <c r="BL385" s="45">
        <v>2</v>
      </c>
      <c r="BM385" s="45">
        <v>2</v>
      </c>
      <c r="BN385" s="45">
        <v>2</v>
      </c>
      <c r="BO385" s="45">
        <v>2</v>
      </c>
      <c r="BP385" s="45">
        <v>2</v>
      </c>
      <c r="BQ385" s="45">
        <v>2</v>
      </c>
      <c r="BR385" s="45">
        <v>2</v>
      </c>
      <c r="BS385" s="45">
        <v>2</v>
      </c>
      <c r="BT385" s="45">
        <v>2</v>
      </c>
      <c r="BU385" s="45">
        <v>2</v>
      </c>
      <c r="BV385" s="45">
        <v>2</v>
      </c>
      <c r="BW385" s="45">
        <v>2</v>
      </c>
      <c r="BX385" s="45">
        <v>2</v>
      </c>
      <c r="BY385" s="45">
        <v>2</v>
      </c>
      <c r="BZ385" s="45">
        <v>2</v>
      </c>
      <c r="CA385" s="45">
        <v>2</v>
      </c>
      <c r="CB385" s="45">
        <v>2</v>
      </c>
      <c r="CC385" s="45">
        <v>2</v>
      </c>
      <c r="CD385" s="45">
        <v>2</v>
      </c>
      <c r="CE385" s="45">
        <v>2</v>
      </c>
      <c r="CF385" s="45">
        <v>2</v>
      </c>
      <c r="CG385" s="45">
        <v>2</v>
      </c>
      <c r="CH385" s="45">
        <v>2</v>
      </c>
      <c r="CI385" s="45">
        <v>2</v>
      </c>
      <c r="CJ385" s="45">
        <v>2</v>
      </c>
      <c r="CK385" s="45">
        <v>2</v>
      </c>
      <c r="CL385" s="45">
        <v>2</v>
      </c>
      <c r="CM385" s="45">
        <v>2</v>
      </c>
      <c r="CN385" s="45">
        <v>2</v>
      </c>
      <c r="CO385" s="45">
        <v>2</v>
      </c>
      <c r="CP385" s="45">
        <v>2</v>
      </c>
      <c r="CQ385" s="45">
        <v>2</v>
      </c>
      <c r="CR385" s="45">
        <v>2</v>
      </c>
      <c r="CS385" s="45">
        <v>2</v>
      </c>
      <c r="CT385" s="45">
        <v>2</v>
      </c>
      <c r="CU385" s="45"/>
      <c r="CV385" s="45"/>
      <c r="CW385" s="45"/>
      <c r="CX385" s="45">
        <v>2</v>
      </c>
      <c r="CY385" s="43">
        <f t="shared" si="159"/>
        <v>38</v>
      </c>
      <c r="CZ385" s="42">
        <f t="shared" si="160"/>
        <v>1</v>
      </c>
      <c r="DA385" s="43">
        <f t="shared" si="161"/>
        <v>0</v>
      </c>
      <c r="DB385" s="42">
        <f t="shared" si="162"/>
        <v>0</v>
      </c>
      <c r="DC385" s="43">
        <f t="shared" si="163"/>
        <v>0</v>
      </c>
      <c r="DD385" s="42">
        <f t="shared" si="164"/>
        <v>0</v>
      </c>
      <c r="DE385" s="43">
        <f t="shared" si="165"/>
        <v>0</v>
      </c>
      <c r="DF385" s="42">
        <f t="shared" si="166"/>
        <v>0</v>
      </c>
      <c r="DG385" s="52">
        <f t="shared" si="167"/>
        <v>2</v>
      </c>
      <c r="DH385" s="43" t="str">
        <f>IF(DG385&gt;=1.6,"Đạt mục tiêu",IF(DG385&gt;=1,"Cần cố gắng","Chưa đạt"))</f>
        <v>Đạt mục tiêu</v>
      </c>
      <c r="DI385" s="39"/>
    </row>
    <row r="386" spans="1:113" s="38" customFormat="1" ht="30" customHeight="1" x14ac:dyDescent="0.25">
      <c r="A386" s="627"/>
      <c r="B386" s="630"/>
      <c r="C386" s="656"/>
      <c r="D386" s="615"/>
      <c r="E386" s="656"/>
      <c r="F386" s="667"/>
      <c r="G386" s="667"/>
      <c r="H386" s="554" t="s">
        <v>361</v>
      </c>
      <c r="I386" s="528" t="s">
        <v>1123</v>
      </c>
      <c r="J386" s="259" t="s">
        <v>33</v>
      </c>
      <c r="K386" s="580" t="s">
        <v>27</v>
      </c>
      <c r="L386" s="405" t="s">
        <v>347</v>
      </c>
      <c r="M386" s="341" t="s">
        <v>37</v>
      </c>
      <c r="N386" s="51" t="s">
        <v>24</v>
      </c>
      <c r="O386" s="50"/>
      <c r="P386" s="341"/>
      <c r="Q386" s="341"/>
      <c r="R386" s="341"/>
      <c r="S386" s="341"/>
      <c r="T386" s="341"/>
      <c r="U386" s="341"/>
      <c r="V386" s="341"/>
      <c r="W386" s="341"/>
      <c r="X386" s="341"/>
      <c r="Y386" s="341"/>
      <c r="Z386" s="341"/>
      <c r="AA386" s="47">
        <v>1</v>
      </c>
      <c r="AB386" s="341"/>
      <c r="AC386" s="341"/>
      <c r="AD386" s="329"/>
      <c r="AE386" s="329"/>
      <c r="AF386" s="329"/>
      <c r="AG386" s="329"/>
      <c r="AH386" s="329"/>
      <c r="AI386" s="329"/>
      <c r="AJ386" s="329"/>
      <c r="AK386" s="329"/>
      <c r="AL386" s="329"/>
      <c r="AM386" s="329"/>
      <c r="AN386" s="329"/>
      <c r="AO386" s="329"/>
      <c r="AP386" s="329"/>
      <c r="AQ386" s="329"/>
      <c r="AR386" s="329"/>
      <c r="AS386" s="329"/>
      <c r="AT386" s="329"/>
      <c r="AU386" s="329"/>
      <c r="AV386" s="329"/>
      <c r="AW386" s="329"/>
      <c r="AX386" s="329"/>
      <c r="AY386" s="580"/>
      <c r="AZ386" s="47"/>
      <c r="BA386" s="47" t="s">
        <v>46</v>
      </c>
      <c r="BB386" s="47" t="s">
        <v>40</v>
      </c>
      <c r="BC386" s="329"/>
      <c r="BD386" s="329"/>
      <c r="BE386" s="329"/>
      <c r="BF386" s="329"/>
      <c r="BG386" s="329"/>
      <c r="BH386" s="329"/>
      <c r="BI386" s="329"/>
      <c r="BJ386" s="45">
        <v>2</v>
      </c>
      <c r="BK386" s="45">
        <v>2</v>
      </c>
      <c r="BL386" s="45">
        <v>2</v>
      </c>
      <c r="BM386" s="45">
        <v>2</v>
      </c>
      <c r="BN386" s="45">
        <v>2</v>
      </c>
      <c r="BO386" s="45">
        <v>2</v>
      </c>
      <c r="BP386" s="45">
        <v>2</v>
      </c>
      <c r="BQ386" s="45">
        <v>2</v>
      </c>
      <c r="BR386" s="45">
        <v>2</v>
      </c>
      <c r="BS386" s="45">
        <v>2</v>
      </c>
      <c r="BT386" s="45">
        <v>2</v>
      </c>
      <c r="BU386" s="45">
        <v>2</v>
      </c>
      <c r="BV386" s="45">
        <v>2</v>
      </c>
      <c r="BW386" s="45">
        <v>2</v>
      </c>
      <c r="BX386" s="45">
        <v>2</v>
      </c>
      <c r="BY386" s="45">
        <v>2</v>
      </c>
      <c r="BZ386" s="45">
        <v>2</v>
      </c>
      <c r="CA386" s="45">
        <v>2</v>
      </c>
      <c r="CB386" s="45">
        <v>2</v>
      </c>
      <c r="CC386" s="45">
        <v>2</v>
      </c>
      <c r="CD386" s="45">
        <v>2</v>
      </c>
      <c r="CE386" s="45">
        <v>2</v>
      </c>
      <c r="CF386" s="45">
        <v>2</v>
      </c>
      <c r="CG386" s="45">
        <v>2</v>
      </c>
      <c r="CH386" s="45">
        <v>2</v>
      </c>
      <c r="CI386" s="45">
        <v>2</v>
      </c>
      <c r="CJ386" s="45">
        <v>2</v>
      </c>
      <c r="CK386" s="45">
        <v>2</v>
      </c>
      <c r="CL386" s="45">
        <v>2</v>
      </c>
      <c r="CM386" s="45">
        <v>2</v>
      </c>
      <c r="CN386" s="45">
        <v>2</v>
      </c>
      <c r="CO386" s="45">
        <v>2</v>
      </c>
      <c r="CP386" s="45">
        <v>2</v>
      </c>
      <c r="CQ386" s="45">
        <v>2</v>
      </c>
      <c r="CR386" s="45">
        <v>2</v>
      </c>
      <c r="CS386" s="45">
        <v>2</v>
      </c>
      <c r="CT386" s="45">
        <v>2</v>
      </c>
      <c r="CU386" s="45"/>
      <c r="CV386" s="45"/>
      <c r="CW386" s="45"/>
      <c r="CX386" s="45">
        <v>2</v>
      </c>
      <c r="CY386" s="43">
        <f t="shared" si="159"/>
        <v>38</v>
      </c>
      <c r="CZ386" s="42">
        <f t="shared" si="160"/>
        <v>1</v>
      </c>
      <c r="DA386" s="43">
        <f t="shared" si="161"/>
        <v>0</v>
      </c>
      <c r="DB386" s="42">
        <f t="shared" si="162"/>
        <v>0</v>
      </c>
      <c r="DC386" s="43">
        <f t="shared" si="163"/>
        <v>0</v>
      </c>
      <c r="DD386" s="42">
        <f t="shared" si="164"/>
        <v>0</v>
      </c>
      <c r="DE386" s="43">
        <f t="shared" si="165"/>
        <v>0</v>
      </c>
      <c r="DF386" s="42">
        <f t="shared" si="166"/>
        <v>0</v>
      </c>
      <c r="DG386" s="52">
        <f t="shared" si="167"/>
        <v>2</v>
      </c>
      <c r="DH386" s="43"/>
      <c r="DI386" s="47"/>
    </row>
    <row r="387" spans="1:113" s="38" customFormat="1" ht="21.75" hidden="1" customHeight="1" x14ac:dyDescent="0.25">
      <c r="A387" s="628"/>
      <c r="B387" s="630"/>
      <c r="C387" s="667"/>
      <c r="D387" s="667"/>
      <c r="E387" s="667"/>
      <c r="F387" s="667"/>
      <c r="G387" s="667"/>
      <c r="H387" s="62" t="s">
        <v>360</v>
      </c>
      <c r="I387" s="327">
        <v>1</v>
      </c>
      <c r="J387" s="329" t="s">
        <v>52</v>
      </c>
      <c r="K387" s="329" t="s">
        <v>27</v>
      </c>
      <c r="L387" s="310" t="s">
        <v>347</v>
      </c>
      <c r="M387" s="341" t="s">
        <v>37</v>
      </c>
      <c r="N387" s="51" t="s">
        <v>24</v>
      </c>
      <c r="O387" s="50">
        <v>1</v>
      </c>
      <c r="P387" s="341"/>
      <c r="Q387" s="341"/>
      <c r="R387" s="341"/>
      <c r="S387" s="341"/>
      <c r="T387" s="341"/>
      <c r="U387" s="341"/>
      <c r="V387" s="341"/>
      <c r="W387" s="341"/>
      <c r="X387" s="341" t="s">
        <v>24</v>
      </c>
      <c r="Y387" s="341"/>
      <c r="Z387" s="341"/>
      <c r="AA387" s="47">
        <f>COUNTIF(P387:Z387,"x")</f>
        <v>1</v>
      </c>
      <c r="AB387" s="341"/>
      <c r="AC387" s="341"/>
      <c r="AD387" s="329"/>
      <c r="AE387" s="329"/>
      <c r="AF387" s="329"/>
      <c r="AG387" s="329"/>
      <c r="AH387" s="329"/>
      <c r="AI387" s="329"/>
      <c r="AJ387" s="329"/>
      <c r="AK387" s="329"/>
      <c r="AL387" s="329"/>
      <c r="AM387" s="329"/>
      <c r="AN387" s="329"/>
      <c r="AO387" s="329"/>
      <c r="AP387" s="329"/>
      <c r="AQ387" s="329"/>
      <c r="AR387" s="329"/>
      <c r="AS387" s="329"/>
      <c r="AT387" s="329"/>
      <c r="AU387" s="329"/>
      <c r="AV387" s="329"/>
      <c r="AW387" s="329"/>
      <c r="AX387" s="329"/>
      <c r="AY387" s="39"/>
      <c r="AZ387" s="39"/>
      <c r="BA387" s="39"/>
      <c r="BB387" s="39"/>
      <c r="BC387" s="329"/>
      <c r="BD387" s="329"/>
      <c r="BE387" s="329"/>
      <c r="BF387" s="329"/>
      <c r="BG387" s="329"/>
      <c r="BH387" s="329"/>
      <c r="BI387" s="329"/>
      <c r="BJ387" s="45">
        <v>2</v>
      </c>
      <c r="BK387" s="45">
        <v>2</v>
      </c>
      <c r="BL387" s="45">
        <v>2</v>
      </c>
      <c r="BM387" s="45">
        <v>2</v>
      </c>
      <c r="BN387" s="45">
        <v>2</v>
      </c>
      <c r="BO387" s="45">
        <v>2</v>
      </c>
      <c r="BP387" s="45">
        <v>2</v>
      </c>
      <c r="BQ387" s="45">
        <v>2</v>
      </c>
      <c r="BR387" s="45">
        <v>2</v>
      </c>
      <c r="BS387" s="45">
        <v>2</v>
      </c>
      <c r="BT387" s="45">
        <v>2</v>
      </c>
      <c r="BU387" s="45">
        <v>2</v>
      </c>
      <c r="BV387" s="45">
        <v>2</v>
      </c>
      <c r="BW387" s="45">
        <v>2</v>
      </c>
      <c r="BX387" s="45">
        <v>2</v>
      </c>
      <c r="BY387" s="45">
        <v>2</v>
      </c>
      <c r="BZ387" s="45">
        <v>2</v>
      </c>
      <c r="CA387" s="45">
        <v>2</v>
      </c>
      <c r="CB387" s="45">
        <v>2</v>
      </c>
      <c r="CC387" s="45">
        <v>2</v>
      </c>
      <c r="CD387" s="45">
        <v>2</v>
      </c>
      <c r="CE387" s="45">
        <v>2</v>
      </c>
      <c r="CF387" s="45">
        <v>2</v>
      </c>
      <c r="CG387" s="45">
        <v>2</v>
      </c>
      <c r="CH387" s="45">
        <v>2</v>
      </c>
      <c r="CI387" s="45">
        <v>2</v>
      </c>
      <c r="CJ387" s="45">
        <v>2</v>
      </c>
      <c r="CK387" s="45">
        <v>2</v>
      </c>
      <c r="CL387" s="45">
        <v>2</v>
      </c>
      <c r="CM387" s="45">
        <v>2</v>
      </c>
      <c r="CN387" s="45">
        <v>2</v>
      </c>
      <c r="CO387" s="45">
        <v>2</v>
      </c>
      <c r="CP387" s="45">
        <v>2</v>
      </c>
      <c r="CQ387" s="45">
        <v>2</v>
      </c>
      <c r="CR387" s="45">
        <v>2</v>
      </c>
      <c r="CS387" s="45">
        <v>2</v>
      </c>
      <c r="CT387" s="45">
        <v>2</v>
      </c>
      <c r="CU387" s="45"/>
      <c r="CV387" s="45"/>
      <c r="CW387" s="45"/>
      <c r="CX387" s="45">
        <v>2</v>
      </c>
      <c r="CY387" s="43">
        <f t="shared" si="159"/>
        <v>38</v>
      </c>
      <c r="CZ387" s="42">
        <f t="shared" si="160"/>
        <v>1</v>
      </c>
      <c r="DA387" s="43">
        <f t="shared" si="161"/>
        <v>0</v>
      </c>
      <c r="DB387" s="42">
        <f t="shared" si="162"/>
        <v>0</v>
      </c>
      <c r="DC387" s="43">
        <f t="shared" si="163"/>
        <v>0</v>
      </c>
      <c r="DD387" s="42">
        <f t="shared" si="164"/>
        <v>0</v>
      </c>
      <c r="DE387" s="43">
        <f t="shared" si="165"/>
        <v>0</v>
      </c>
      <c r="DF387" s="42">
        <f t="shared" si="166"/>
        <v>0</v>
      </c>
      <c r="DG387" s="52">
        <f t="shared" si="167"/>
        <v>2</v>
      </c>
      <c r="DH387" s="43" t="str">
        <f>IF(DG387&gt;=1.6,"Đạt mục tiêu",IF(DG387&gt;=1,"Cần cố gắng","Chưa đạt"))</f>
        <v>Đạt mục tiêu</v>
      </c>
      <c r="DI387" s="39"/>
    </row>
    <row r="388" spans="1:113" s="38" customFormat="1" ht="21.75" hidden="1" customHeight="1" x14ac:dyDescent="0.25">
      <c r="A388" s="628"/>
      <c r="B388" s="630"/>
      <c r="C388" s="667"/>
      <c r="D388" s="667"/>
      <c r="E388" s="667"/>
      <c r="F388" s="667"/>
      <c r="G388" s="667"/>
      <c r="H388" s="59" t="s">
        <v>359</v>
      </c>
      <c r="I388" s="327">
        <v>1</v>
      </c>
      <c r="J388" s="329" t="s">
        <v>41</v>
      </c>
      <c r="K388" s="329" t="s">
        <v>27</v>
      </c>
      <c r="L388" s="310" t="s">
        <v>347</v>
      </c>
      <c r="M388" s="341" t="s">
        <v>37</v>
      </c>
      <c r="N388" s="51" t="s">
        <v>24</v>
      </c>
      <c r="O388" s="50"/>
      <c r="P388" s="341"/>
      <c r="Q388" s="341"/>
      <c r="R388" s="341"/>
      <c r="S388" s="341"/>
      <c r="T388" s="341"/>
      <c r="U388" s="341"/>
      <c r="V388" s="341"/>
      <c r="W388" s="341"/>
      <c r="X388" s="341"/>
      <c r="Y388" s="341" t="s">
        <v>24</v>
      </c>
      <c r="Z388" s="341"/>
      <c r="AA388" s="47">
        <f>COUNTIF(P388:Z388,"x")</f>
        <v>1</v>
      </c>
      <c r="AB388" s="341"/>
      <c r="AC388" s="341"/>
      <c r="AD388" s="329"/>
      <c r="AE388" s="329"/>
      <c r="AF388" s="329"/>
      <c r="AG388" s="329"/>
      <c r="AH388" s="329"/>
      <c r="AI388" s="329"/>
      <c r="AJ388" s="329"/>
      <c r="AK388" s="329"/>
      <c r="AL388" s="329"/>
      <c r="AM388" s="329"/>
      <c r="AN388" s="329"/>
      <c r="AO388" s="329"/>
      <c r="AP388" s="329"/>
      <c r="AQ388" s="329"/>
      <c r="AR388" s="329"/>
      <c r="AS388" s="329"/>
      <c r="AT388" s="329"/>
      <c r="AU388" s="329"/>
      <c r="AV388" s="329"/>
      <c r="AW388" s="329"/>
      <c r="AX388" s="329"/>
      <c r="AY388" s="39"/>
      <c r="AZ388" s="39"/>
      <c r="BA388" s="39"/>
      <c r="BB388" s="39"/>
      <c r="BC388" s="329" t="s">
        <v>46</v>
      </c>
      <c r="BD388" s="329" t="s">
        <v>46</v>
      </c>
      <c r="BE388" s="329"/>
      <c r="BF388" s="329"/>
      <c r="BG388" s="329"/>
      <c r="BH388" s="329"/>
      <c r="BI388" s="329"/>
      <c r="BJ388" s="45">
        <v>2</v>
      </c>
      <c r="BK388" s="45">
        <v>2</v>
      </c>
      <c r="BL388" s="45">
        <v>2</v>
      </c>
      <c r="BM388" s="45">
        <v>2</v>
      </c>
      <c r="BN388" s="45">
        <v>2</v>
      </c>
      <c r="BO388" s="45">
        <v>2</v>
      </c>
      <c r="BP388" s="45">
        <v>2</v>
      </c>
      <c r="BQ388" s="45">
        <v>2</v>
      </c>
      <c r="BR388" s="45">
        <v>2</v>
      </c>
      <c r="BS388" s="45">
        <v>2</v>
      </c>
      <c r="BT388" s="45">
        <v>2</v>
      </c>
      <c r="BU388" s="45">
        <v>2</v>
      </c>
      <c r="BV388" s="45">
        <v>2</v>
      </c>
      <c r="BW388" s="45">
        <v>2</v>
      </c>
      <c r="BX388" s="45">
        <v>2</v>
      </c>
      <c r="BY388" s="45">
        <v>2</v>
      </c>
      <c r="BZ388" s="45">
        <v>2</v>
      </c>
      <c r="CA388" s="45">
        <v>2</v>
      </c>
      <c r="CB388" s="45">
        <v>2</v>
      </c>
      <c r="CC388" s="45">
        <v>2</v>
      </c>
      <c r="CD388" s="45">
        <v>2</v>
      </c>
      <c r="CE388" s="45">
        <v>2</v>
      </c>
      <c r="CF388" s="45">
        <v>2</v>
      </c>
      <c r="CG388" s="45">
        <v>2</v>
      </c>
      <c r="CH388" s="45">
        <v>2</v>
      </c>
      <c r="CI388" s="45">
        <v>2</v>
      </c>
      <c r="CJ388" s="45">
        <v>2</v>
      </c>
      <c r="CK388" s="45">
        <v>2</v>
      </c>
      <c r="CL388" s="45">
        <v>2</v>
      </c>
      <c r="CM388" s="45">
        <v>2</v>
      </c>
      <c r="CN388" s="45">
        <v>2</v>
      </c>
      <c r="CO388" s="45">
        <v>2</v>
      </c>
      <c r="CP388" s="45">
        <v>2</v>
      </c>
      <c r="CQ388" s="45">
        <v>2</v>
      </c>
      <c r="CR388" s="45">
        <v>2</v>
      </c>
      <c r="CS388" s="45">
        <v>2</v>
      </c>
      <c r="CT388" s="45">
        <v>2</v>
      </c>
      <c r="CU388" s="45"/>
      <c r="CV388" s="45"/>
      <c r="CW388" s="45"/>
      <c r="CX388" s="45">
        <v>2</v>
      </c>
      <c r="CY388" s="43">
        <f t="shared" si="159"/>
        <v>38</v>
      </c>
      <c r="CZ388" s="42">
        <f t="shared" si="160"/>
        <v>1</v>
      </c>
      <c r="DA388" s="43">
        <f t="shared" si="161"/>
        <v>0</v>
      </c>
      <c r="DB388" s="42">
        <f t="shared" si="162"/>
        <v>0</v>
      </c>
      <c r="DC388" s="43">
        <f t="shared" si="163"/>
        <v>0</v>
      </c>
      <c r="DD388" s="42">
        <f t="shared" si="164"/>
        <v>0</v>
      </c>
      <c r="DE388" s="43">
        <f t="shared" si="165"/>
        <v>0</v>
      </c>
      <c r="DF388" s="42">
        <f t="shared" si="166"/>
        <v>0</v>
      </c>
      <c r="DG388" s="52">
        <f t="shared" si="167"/>
        <v>2</v>
      </c>
      <c r="DH388" s="43" t="str">
        <f>IF(DG388&gt;=1.6,"Đạt mục tiêu",IF(DG388&gt;=1,"Cần cố gắng","Chưa đạt"))</f>
        <v>Đạt mục tiêu</v>
      </c>
      <c r="DI388" s="39"/>
    </row>
    <row r="389" spans="1:113" s="38" customFormat="1" ht="21.75" hidden="1" customHeight="1" x14ac:dyDescent="0.25">
      <c r="A389" s="628"/>
      <c r="B389" s="630"/>
      <c r="C389" s="667"/>
      <c r="D389" s="667"/>
      <c r="E389" s="667"/>
      <c r="F389" s="667"/>
      <c r="G389" s="667"/>
      <c r="H389" s="59" t="s">
        <v>358</v>
      </c>
      <c r="I389" s="327">
        <v>1</v>
      </c>
      <c r="J389" s="329" t="s">
        <v>41</v>
      </c>
      <c r="K389" s="329" t="s">
        <v>27</v>
      </c>
      <c r="L389" s="310" t="s">
        <v>347</v>
      </c>
      <c r="M389" s="341" t="s">
        <v>37</v>
      </c>
      <c r="N389" s="51" t="s">
        <v>24</v>
      </c>
      <c r="O389" s="50">
        <v>1</v>
      </c>
      <c r="P389" s="341"/>
      <c r="Q389" s="341"/>
      <c r="R389" s="341"/>
      <c r="S389" s="341"/>
      <c r="T389" s="341"/>
      <c r="U389" s="341"/>
      <c r="V389" s="341"/>
      <c r="W389" s="341"/>
      <c r="X389" s="341"/>
      <c r="Y389" s="341"/>
      <c r="Z389" s="341"/>
      <c r="AA389" s="47">
        <v>1</v>
      </c>
      <c r="AB389" s="341"/>
      <c r="AC389" s="341"/>
      <c r="AD389" s="329"/>
      <c r="AE389" s="329"/>
      <c r="AF389" s="329"/>
      <c r="AG389" s="329"/>
      <c r="AH389" s="329"/>
      <c r="AI389" s="329"/>
      <c r="AJ389" s="329"/>
      <c r="AK389" s="329"/>
      <c r="AL389" s="329"/>
      <c r="AM389" s="329"/>
      <c r="AN389" s="329"/>
      <c r="AO389" s="329"/>
      <c r="AP389" s="329"/>
      <c r="AQ389" s="329"/>
      <c r="AR389" s="329"/>
      <c r="AS389" s="329"/>
      <c r="AT389" s="329"/>
      <c r="AU389" s="329"/>
      <c r="AV389" s="329"/>
      <c r="AW389" s="329"/>
      <c r="AX389" s="329"/>
      <c r="AY389" s="39"/>
      <c r="AZ389" s="39"/>
      <c r="BA389" s="39"/>
      <c r="BB389" s="39"/>
      <c r="BC389" s="329"/>
      <c r="BD389" s="329"/>
      <c r="BE389" s="329"/>
      <c r="BF389" s="329"/>
      <c r="BG389" s="329"/>
      <c r="BH389" s="329"/>
      <c r="BI389" s="329"/>
      <c r="BJ389" s="45">
        <v>2</v>
      </c>
      <c r="BK389" s="45">
        <v>2</v>
      </c>
      <c r="BL389" s="45">
        <v>2</v>
      </c>
      <c r="BM389" s="45">
        <v>2</v>
      </c>
      <c r="BN389" s="45">
        <v>2</v>
      </c>
      <c r="BO389" s="45">
        <v>2</v>
      </c>
      <c r="BP389" s="45">
        <v>2</v>
      </c>
      <c r="BQ389" s="45">
        <v>2</v>
      </c>
      <c r="BR389" s="45">
        <v>2</v>
      </c>
      <c r="BS389" s="45">
        <v>2</v>
      </c>
      <c r="BT389" s="45">
        <v>2</v>
      </c>
      <c r="BU389" s="45">
        <v>2</v>
      </c>
      <c r="BV389" s="45">
        <v>2</v>
      </c>
      <c r="BW389" s="45">
        <v>2</v>
      </c>
      <c r="BX389" s="45">
        <v>2</v>
      </c>
      <c r="BY389" s="45">
        <v>2</v>
      </c>
      <c r="BZ389" s="45">
        <v>2</v>
      </c>
      <c r="CA389" s="45">
        <v>2</v>
      </c>
      <c r="CB389" s="45">
        <v>2</v>
      </c>
      <c r="CC389" s="45">
        <v>2</v>
      </c>
      <c r="CD389" s="45">
        <v>2</v>
      </c>
      <c r="CE389" s="45">
        <v>2</v>
      </c>
      <c r="CF389" s="45">
        <v>2</v>
      </c>
      <c r="CG389" s="45">
        <v>2</v>
      </c>
      <c r="CH389" s="45">
        <v>2</v>
      </c>
      <c r="CI389" s="45">
        <v>2</v>
      </c>
      <c r="CJ389" s="45">
        <v>2</v>
      </c>
      <c r="CK389" s="45">
        <v>2</v>
      </c>
      <c r="CL389" s="45">
        <v>2</v>
      </c>
      <c r="CM389" s="45">
        <v>2</v>
      </c>
      <c r="CN389" s="45">
        <v>2</v>
      </c>
      <c r="CO389" s="45">
        <v>2</v>
      </c>
      <c r="CP389" s="45">
        <v>2</v>
      </c>
      <c r="CQ389" s="45">
        <v>2</v>
      </c>
      <c r="CR389" s="45">
        <v>2</v>
      </c>
      <c r="CS389" s="45">
        <v>2</v>
      </c>
      <c r="CT389" s="45">
        <v>2</v>
      </c>
      <c r="CU389" s="45"/>
      <c r="CV389" s="45"/>
      <c r="CW389" s="45"/>
      <c r="CX389" s="45">
        <v>2</v>
      </c>
      <c r="CY389" s="43">
        <f t="shared" si="159"/>
        <v>38</v>
      </c>
      <c r="CZ389" s="42">
        <f t="shared" si="160"/>
        <v>1</v>
      </c>
      <c r="DA389" s="43">
        <f t="shared" si="161"/>
        <v>0</v>
      </c>
      <c r="DB389" s="42">
        <f t="shared" si="162"/>
        <v>0</v>
      </c>
      <c r="DC389" s="43">
        <f t="shared" si="163"/>
        <v>0</v>
      </c>
      <c r="DD389" s="42">
        <f t="shared" si="164"/>
        <v>0</v>
      </c>
      <c r="DE389" s="43">
        <f t="shared" si="165"/>
        <v>0</v>
      </c>
      <c r="DF389" s="42">
        <f t="shared" si="166"/>
        <v>0</v>
      </c>
      <c r="DG389" s="52">
        <f t="shared" si="167"/>
        <v>2</v>
      </c>
      <c r="DH389" s="43"/>
      <c r="DI389" s="39"/>
    </row>
    <row r="390" spans="1:113" s="38" customFormat="1" ht="21.75" hidden="1" customHeight="1" x14ac:dyDescent="0.25">
      <c r="A390" s="628"/>
      <c r="B390" s="631"/>
      <c r="C390" s="668"/>
      <c r="D390" s="668"/>
      <c r="E390" s="668"/>
      <c r="F390" s="668"/>
      <c r="G390" s="668"/>
      <c r="H390" s="59" t="s">
        <v>357</v>
      </c>
      <c r="I390" s="327">
        <v>1</v>
      </c>
      <c r="J390" s="329" t="s">
        <v>49</v>
      </c>
      <c r="K390" s="329" t="s">
        <v>27</v>
      </c>
      <c r="L390" s="310" t="s">
        <v>347</v>
      </c>
      <c r="M390" s="341" t="s">
        <v>37</v>
      </c>
      <c r="N390" s="51" t="s">
        <v>24</v>
      </c>
      <c r="O390" s="50"/>
      <c r="P390" s="341"/>
      <c r="Q390" s="341"/>
      <c r="R390" s="341"/>
      <c r="S390" s="341"/>
      <c r="T390" s="341"/>
      <c r="U390" s="341"/>
      <c r="V390" s="341"/>
      <c r="W390" s="341"/>
      <c r="X390" s="341"/>
      <c r="Y390" s="341"/>
      <c r="Z390" s="341" t="s">
        <v>24</v>
      </c>
      <c r="AA390" s="47">
        <f t="shared" ref="AA390:AA402" si="168">COUNTIF(P390:Z390,"x")</f>
        <v>1</v>
      </c>
      <c r="AB390" s="341"/>
      <c r="AC390" s="341"/>
      <c r="AD390" s="329"/>
      <c r="AE390" s="329"/>
      <c r="AF390" s="329"/>
      <c r="AG390" s="329"/>
      <c r="AH390" s="329"/>
      <c r="AI390" s="329"/>
      <c r="AJ390" s="329"/>
      <c r="AK390" s="329"/>
      <c r="AL390" s="329"/>
      <c r="AM390" s="329"/>
      <c r="AN390" s="329"/>
      <c r="AO390" s="329"/>
      <c r="AP390" s="329"/>
      <c r="AQ390" s="329"/>
      <c r="AR390" s="329"/>
      <c r="AS390" s="329"/>
      <c r="AT390" s="329"/>
      <c r="AU390" s="329"/>
      <c r="AV390" s="329"/>
      <c r="AW390" s="329"/>
      <c r="AX390" s="329"/>
      <c r="AY390" s="39"/>
      <c r="AZ390" s="39"/>
      <c r="BA390" s="39"/>
      <c r="BB390" s="39"/>
      <c r="BC390" s="329"/>
      <c r="BD390" s="329"/>
      <c r="BE390" s="329"/>
      <c r="BF390" s="329"/>
      <c r="BG390" s="329"/>
      <c r="BH390" s="329" t="s">
        <v>46</v>
      </c>
      <c r="BI390" s="329" t="s">
        <v>46</v>
      </c>
      <c r="BJ390" s="45">
        <v>2</v>
      </c>
      <c r="BK390" s="45">
        <v>2</v>
      </c>
      <c r="BL390" s="45">
        <v>2</v>
      </c>
      <c r="BM390" s="45">
        <v>2</v>
      </c>
      <c r="BN390" s="45">
        <v>2</v>
      </c>
      <c r="BO390" s="45">
        <v>2</v>
      </c>
      <c r="BP390" s="45">
        <v>2</v>
      </c>
      <c r="BQ390" s="45">
        <v>2</v>
      </c>
      <c r="BR390" s="45">
        <v>2</v>
      </c>
      <c r="BS390" s="45">
        <v>2</v>
      </c>
      <c r="BT390" s="45">
        <v>2</v>
      </c>
      <c r="BU390" s="45">
        <v>2</v>
      </c>
      <c r="BV390" s="45">
        <v>2</v>
      </c>
      <c r="BW390" s="45">
        <v>2</v>
      </c>
      <c r="BX390" s="45">
        <v>2</v>
      </c>
      <c r="BY390" s="45">
        <v>2</v>
      </c>
      <c r="BZ390" s="45">
        <v>2</v>
      </c>
      <c r="CA390" s="45">
        <v>2</v>
      </c>
      <c r="CB390" s="45">
        <v>2</v>
      </c>
      <c r="CC390" s="45">
        <v>2</v>
      </c>
      <c r="CD390" s="45">
        <v>2</v>
      </c>
      <c r="CE390" s="45">
        <v>2</v>
      </c>
      <c r="CF390" s="45">
        <v>2</v>
      </c>
      <c r="CG390" s="45">
        <v>2</v>
      </c>
      <c r="CH390" s="45">
        <v>2</v>
      </c>
      <c r="CI390" s="45">
        <v>2</v>
      </c>
      <c r="CJ390" s="45">
        <v>2</v>
      </c>
      <c r="CK390" s="45">
        <v>2</v>
      </c>
      <c r="CL390" s="45">
        <v>2</v>
      </c>
      <c r="CM390" s="45">
        <v>2</v>
      </c>
      <c r="CN390" s="45">
        <v>2</v>
      </c>
      <c r="CO390" s="45">
        <v>2</v>
      </c>
      <c r="CP390" s="45">
        <v>2</v>
      </c>
      <c r="CQ390" s="45">
        <v>2</v>
      </c>
      <c r="CR390" s="45">
        <v>2</v>
      </c>
      <c r="CS390" s="45">
        <v>2</v>
      </c>
      <c r="CT390" s="45">
        <v>2</v>
      </c>
      <c r="CU390" s="45"/>
      <c r="CV390" s="45"/>
      <c r="CW390" s="45"/>
      <c r="CX390" s="45">
        <v>2</v>
      </c>
      <c r="CY390" s="43">
        <f t="shared" si="159"/>
        <v>38</v>
      </c>
      <c r="CZ390" s="42">
        <f t="shared" si="160"/>
        <v>0.97435897435897434</v>
      </c>
      <c r="DA390" s="43">
        <f t="shared" si="161"/>
        <v>0</v>
      </c>
      <c r="DB390" s="42">
        <f t="shared" si="162"/>
        <v>0</v>
      </c>
      <c r="DC390" s="43">
        <f t="shared" si="163"/>
        <v>0</v>
      </c>
      <c r="DD390" s="42">
        <f t="shared" si="164"/>
        <v>0</v>
      </c>
      <c r="DE390" s="43">
        <f t="shared" si="165"/>
        <v>0</v>
      </c>
      <c r="DF390" s="42">
        <f t="shared" si="166"/>
        <v>0</v>
      </c>
      <c r="DG390" s="52">
        <f t="shared" si="167"/>
        <v>1.9487179487179487</v>
      </c>
      <c r="DH390" s="43" t="str">
        <f t="shared" ref="DH390:DH405" si="169">IF(DG390&gt;=1.6,"Đạt mục tiêu",IF(DG390&gt;=1,"Cần cố gắng","Chưa đạt"))</f>
        <v>Đạt mục tiêu</v>
      </c>
      <c r="DI390" s="39"/>
    </row>
    <row r="391" spans="1:113" s="38" customFormat="1" ht="51" customHeight="1" x14ac:dyDescent="0.25">
      <c r="A391" s="646">
        <v>41</v>
      </c>
      <c r="B391" s="284"/>
      <c r="C391" s="706" t="s">
        <v>356</v>
      </c>
      <c r="D391" s="636" t="s">
        <v>243</v>
      </c>
      <c r="E391" s="706" t="s">
        <v>355</v>
      </c>
      <c r="F391" s="691" t="s">
        <v>243</v>
      </c>
      <c r="G391" s="709" t="s">
        <v>355</v>
      </c>
      <c r="H391" s="363" t="s">
        <v>354</v>
      </c>
      <c r="I391" s="528" t="s">
        <v>1123</v>
      </c>
      <c r="J391" s="259" t="s">
        <v>33</v>
      </c>
      <c r="K391" s="580" t="s">
        <v>27</v>
      </c>
      <c r="L391" s="405" t="s">
        <v>347</v>
      </c>
      <c r="M391" s="341" t="s">
        <v>37</v>
      </c>
      <c r="N391" s="51" t="s">
        <v>24</v>
      </c>
      <c r="O391" s="50"/>
      <c r="P391" s="341" t="s">
        <v>24</v>
      </c>
      <c r="Q391" s="341"/>
      <c r="R391" s="341"/>
      <c r="S391" s="341"/>
      <c r="T391" s="341"/>
      <c r="U391" s="341"/>
      <c r="V391" s="341"/>
      <c r="W391" s="341"/>
      <c r="X391" s="341"/>
      <c r="Y391" s="341"/>
      <c r="Z391" s="341"/>
      <c r="AA391" s="47">
        <f t="shared" si="168"/>
        <v>1</v>
      </c>
      <c r="AB391" s="329" t="s">
        <v>40</v>
      </c>
      <c r="AC391" s="329" t="s">
        <v>40</v>
      </c>
      <c r="AD391" s="329" t="s">
        <v>40</v>
      </c>
      <c r="AE391" s="329"/>
      <c r="AF391" s="329"/>
      <c r="AG391" s="329"/>
      <c r="AH391" s="329"/>
      <c r="AI391" s="329"/>
      <c r="AJ391" s="329"/>
      <c r="AK391" s="329"/>
      <c r="AL391" s="329"/>
      <c r="AM391" s="329"/>
      <c r="AN391" s="329"/>
      <c r="AO391" s="329"/>
      <c r="AP391" s="329"/>
      <c r="AQ391" s="329"/>
      <c r="AR391" s="329"/>
      <c r="AS391" s="329"/>
      <c r="AT391" s="329"/>
      <c r="AU391" s="329"/>
      <c r="AV391" s="329"/>
      <c r="AW391" s="329"/>
      <c r="AX391" s="329"/>
      <c r="AY391" s="580" t="s">
        <v>40</v>
      </c>
      <c r="AZ391" s="47" t="s">
        <v>40</v>
      </c>
      <c r="BA391" s="47" t="s">
        <v>40</v>
      </c>
      <c r="BB391" s="47" t="s">
        <v>40</v>
      </c>
      <c r="BC391" s="329"/>
      <c r="BD391" s="329"/>
      <c r="BE391" s="329"/>
      <c r="BF391" s="329"/>
      <c r="BG391" s="329"/>
      <c r="BH391" s="329"/>
      <c r="BI391" s="329"/>
      <c r="BJ391" s="45">
        <v>2</v>
      </c>
      <c r="BK391" s="45">
        <v>1</v>
      </c>
      <c r="BL391" s="45">
        <v>2</v>
      </c>
      <c r="BM391" s="45">
        <v>2</v>
      </c>
      <c r="BN391" s="45">
        <v>2</v>
      </c>
      <c r="BO391" s="45">
        <v>2</v>
      </c>
      <c r="BP391" s="45">
        <v>2</v>
      </c>
      <c r="BQ391" s="45">
        <v>2</v>
      </c>
      <c r="BR391" s="45">
        <v>2</v>
      </c>
      <c r="BS391" s="45">
        <v>2</v>
      </c>
      <c r="BT391" s="45">
        <v>1</v>
      </c>
      <c r="BU391" s="45">
        <v>2</v>
      </c>
      <c r="BV391" s="45">
        <v>2</v>
      </c>
      <c r="BW391" s="45">
        <v>2</v>
      </c>
      <c r="BX391" s="45">
        <v>2</v>
      </c>
      <c r="BY391" s="45">
        <v>2</v>
      </c>
      <c r="BZ391" s="45">
        <v>1</v>
      </c>
      <c r="CA391" s="45">
        <v>2</v>
      </c>
      <c r="CB391" s="45">
        <v>2</v>
      </c>
      <c r="CC391" s="45">
        <v>2</v>
      </c>
      <c r="CD391" s="45">
        <v>2</v>
      </c>
      <c r="CE391" s="45">
        <v>2</v>
      </c>
      <c r="CF391" s="45">
        <v>2</v>
      </c>
      <c r="CG391" s="45">
        <v>2</v>
      </c>
      <c r="CH391" s="45">
        <v>2</v>
      </c>
      <c r="CI391" s="45">
        <v>2</v>
      </c>
      <c r="CJ391" s="45">
        <v>2</v>
      </c>
      <c r="CK391" s="45">
        <v>2</v>
      </c>
      <c r="CL391" s="45">
        <v>2</v>
      </c>
      <c r="CM391" s="45">
        <v>2</v>
      </c>
      <c r="CN391" s="45">
        <v>1</v>
      </c>
      <c r="CO391" s="45">
        <v>2</v>
      </c>
      <c r="CP391" s="45">
        <v>2</v>
      </c>
      <c r="CQ391" s="45">
        <v>2</v>
      </c>
      <c r="CR391" s="45">
        <v>2</v>
      </c>
      <c r="CS391" s="45">
        <v>2</v>
      </c>
      <c r="CT391" s="45">
        <v>2</v>
      </c>
      <c r="CU391" s="45">
        <v>2</v>
      </c>
      <c r="CV391" s="45">
        <v>2</v>
      </c>
      <c r="CW391" s="45">
        <v>2</v>
      </c>
      <c r="CX391" s="45">
        <v>2</v>
      </c>
      <c r="CY391" s="43">
        <f t="shared" si="159"/>
        <v>37</v>
      </c>
      <c r="CZ391" s="42">
        <f t="shared" si="160"/>
        <v>0.90243902439024393</v>
      </c>
      <c r="DA391" s="43">
        <f t="shared" si="161"/>
        <v>4</v>
      </c>
      <c r="DB391" s="42">
        <f t="shared" si="162"/>
        <v>9.7560975609756101E-2</v>
      </c>
      <c r="DC391" s="43">
        <f t="shared" si="163"/>
        <v>0</v>
      </c>
      <c r="DD391" s="42">
        <f t="shared" si="164"/>
        <v>0</v>
      </c>
      <c r="DE391" s="43">
        <f t="shared" si="165"/>
        <v>0</v>
      </c>
      <c r="DF391" s="42">
        <f t="shared" si="166"/>
        <v>0</v>
      </c>
      <c r="DG391" s="52">
        <f t="shared" si="167"/>
        <v>1.9024390243902438</v>
      </c>
      <c r="DH391" s="43" t="str">
        <f t="shared" si="169"/>
        <v>Đạt mục tiêu</v>
      </c>
      <c r="DI391" s="47"/>
    </row>
    <row r="392" spans="1:113" s="38" customFormat="1" ht="27" hidden="1" customHeight="1" x14ac:dyDescent="0.25">
      <c r="A392" s="630"/>
      <c r="B392" s="282"/>
      <c r="C392" s="707"/>
      <c r="D392" s="692"/>
      <c r="E392" s="707"/>
      <c r="F392" s="692"/>
      <c r="G392" s="707"/>
      <c r="H392" s="352" t="s">
        <v>354</v>
      </c>
      <c r="I392" s="327"/>
      <c r="J392" s="329" t="s">
        <v>30</v>
      </c>
      <c r="K392" s="329" t="s">
        <v>27</v>
      </c>
      <c r="L392" s="310" t="s">
        <v>347</v>
      </c>
      <c r="M392" s="341" t="s">
        <v>37</v>
      </c>
      <c r="N392" s="51" t="s">
        <v>24</v>
      </c>
      <c r="O392" s="50"/>
      <c r="P392" s="341"/>
      <c r="Q392" s="341" t="s">
        <v>24</v>
      </c>
      <c r="R392" s="341"/>
      <c r="S392" s="341"/>
      <c r="T392" s="341"/>
      <c r="U392" s="341"/>
      <c r="V392" s="341"/>
      <c r="W392" s="341"/>
      <c r="X392" s="341"/>
      <c r="Y392" s="341"/>
      <c r="Z392" s="341"/>
      <c r="AA392" s="47">
        <f t="shared" si="168"/>
        <v>1</v>
      </c>
      <c r="AB392" s="341"/>
      <c r="AC392" s="341"/>
      <c r="AD392" s="329"/>
      <c r="AE392" s="329" t="s">
        <v>40</v>
      </c>
      <c r="AF392" s="329" t="s">
        <v>40</v>
      </c>
      <c r="AG392" s="329"/>
      <c r="AH392" s="329"/>
      <c r="AI392" s="329"/>
      <c r="AJ392" s="329"/>
      <c r="AK392" s="329"/>
      <c r="AL392" s="329"/>
      <c r="AM392" s="329"/>
      <c r="AN392" s="329"/>
      <c r="AO392" s="329"/>
      <c r="AP392" s="329"/>
      <c r="AQ392" s="329"/>
      <c r="AR392" s="329"/>
      <c r="AS392" s="329"/>
      <c r="AT392" s="329"/>
      <c r="AU392" s="329"/>
      <c r="AV392" s="329"/>
      <c r="AW392" s="329"/>
      <c r="AX392" s="329"/>
      <c r="AY392" s="39"/>
      <c r="AZ392" s="39"/>
      <c r="BA392" s="39"/>
      <c r="BB392" s="39"/>
      <c r="BC392" s="329"/>
      <c r="BD392" s="329"/>
      <c r="BE392" s="329"/>
      <c r="BF392" s="329"/>
      <c r="BG392" s="329"/>
      <c r="BH392" s="329"/>
      <c r="BI392" s="329"/>
      <c r="BJ392" s="45">
        <v>2</v>
      </c>
      <c r="BK392" s="45">
        <v>1</v>
      </c>
      <c r="BL392" s="45">
        <v>2</v>
      </c>
      <c r="BM392" s="45">
        <v>2</v>
      </c>
      <c r="BN392" s="45">
        <v>2</v>
      </c>
      <c r="BO392" s="45">
        <v>2</v>
      </c>
      <c r="BP392" s="45">
        <v>2</v>
      </c>
      <c r="BQ392" s="45">
        <v>2</v>
      </c>
      <c r="BR392" s="45">
        <v>2</v>
      </c>
      <c r="BS392" s="45">
        <v>2</v>
      </c>
      <c r="BT392" s="45">
        <v>1</v>
      </c>
      <c r="BU392" s="45">
        <v>2</v>
      </c>
      <c r="BV392" s="45">
        <v>2</v>
      </c>
      <c r="BW392" s="45">
        <v>2</v>
      </c>
      <c r="BX392" s="45">
        <v>2</v>
      </c>
      <c r="BY392" s="45">
        <v>2</v>
      </c>
      <c r="BZ392" s="45">
        <v>1</v>
      </c>
      <c r="CA392" s="45">
        <v>2</v>
      </c>
      <c r="CB392" s="45">
        <v>2</v>
      </c>
      <c r="CC392" s="45">
        <v>2</v>
      </c>
      <c r="CD392" s="45">
        <v>2</v>
      </c>
      <c r="CE392" s="45">
        <v>2</v>
      </c>
      <c r="CF392" s="45">
        <v>2</v>
      </c>
      <c r="CG392" s="45">
        <v>2</v>
      </c>
      <c r="CH392" s="45">
        <v>1</v>
      </c>
      <c r="CI392" s="45">
        <v>2</v>
      </c>
      <c r="CJ392" s="45">
        <v>1</v>
      </c>
      <c r="CK392" s="45">
        <v>2</v>
      </c>
      <c r="CL392" s="45">
        <v>1</v>
      </c>
      <c r="CM392" s="45">
        <v>1</v>
      </c>
      <c r="CN392" s="45">
        <v>1</v>
      </c>
      <c r="CO392" s="45">
        <v>1</v>
      </c>
      <c r="CP392" s="45">
        <v>2</v>
      </c>
      <c r="CQ392" s="45">
        <v>1</v>
      </c>
      <c r="CR392" s="45">
        <v>2</v>
      </c>
      <c r="CS392" s="45">
        <v>1</v>
      </c>
      <c r="CT392" s="45">
        <v>2</v>
      </c>
      <c r="CU392" s="45">
        <v>1</v>
      </c>
      <c r="CV392" s="45">
        <v>2</v>
      </c>
      <c r="CW392" s="45">
        <v>1</v>
      </c>
      <c r="CX392" s="45">
        <v>2</v>
      </c>
      <c r="CY392" s="43">
        <f t="shared" si="159"/>
        <v>28</v>
      </c>
      <c r="CZ392" s="42">
        <f t="shared" si="160"/>
        <v>0.68292682926829273</v>
      </c>
      <c r="DA392" s="43">
        <f t="shared" si="161"/>
        <v>13</v>
      </c>
      <c r="DB392" s="42">
        <f t="shared" si="162"/>
        <v>0.31707317073170732</v>
      </c>
      <c r="DC392" s="43">
        <f t="shared" si="163"/>
        <v>0</v>
      </c>
      <c r="DD392" s="42">
        <f t="shared" si="164"/>
        <v>0</v>
      </c>
      <c r="DE392" s="43">
        <f t="shared" si="165"/>
        <v>0</v>
      </c>
      <c r="DF392" s="42">
        <f t="shared" si="166"/>
        <v>0</v>
      </c>
      <c r="DG392" s="52">
        <f t="shared" si="167"/>
        <v>1.6829268292682926</v>
      </c>
      <c r="DH392" s="43" t="str">
        <f t="shared" si="169"/>
        <v>Đạt mục tiêu</v>
      </c>
      <c r="DI392" s="39"/>
    </row>
    <row r="393" spans="1:113" s="38" customFormat="1" ht="27" hidden="1" customHeight="1" x14ac:dyDescent="0.25">
      <c r="A393" s="630"/>
      <c r="B393" s="282"/>
      <c r="C393" s="707"/>
      <c r="D393" s="692"/>
      <c r="E393" s="707"/>
      <c r="F393" s="692"/>
      <c r="G393" s="707"/>
      <c r="H393" s="352" t="s">
        <v>354</v>
      </c>
      <c r="I393" s="327"/>
      <c r="J393" s="329" t="s">
        <v>28</v>
      </c>
      <c r="K393" s="329" t="s">
        <v>27</v>
      </c>
      <c r="L393" s="310" t="s">
        <v>347</v>
      </c>
      <c r="M393" s="341" t="s">
        <v>37</v>
      </c>
      <c r="N393" s="51" t="s">
        <v>24</v>
      </c>
      <c r="O393" s="50"/>
      <c r="P393" s="341"/>
      <c r="Q393" s="341"/>
      <c r="R393" s="341" t="s">
        <v>24</v>
      </c>
      <c r="S393" s="341"/>
      <c r="T393" s="341"/>
      <c r="U393" s="341"/>
      <c r="V393" s="341"/>
      <c r="W393" s="341"/>
      <c r="X393" s="341"/>
      <c r="Y393" s="341"/>
      <c r="Z393" s="341"/>
      <c r="AA393" s="47">
        <f t="shared" si="168"/>
        <v>1</v>
      </c>
      <c r="AB393" s="341"/>
      <c r="AC393" s="341"/>
      <c r="AD393" s="329"/>
      <c r="AE393" s="329"/>
      <c r="AF393" s="329"/>
      <c r="AG393" s="329" t="s">
        <v>40</v>
      </c>
      <c r="AH393" s="329" t="s">
        <v>40</v>
      </c>
      <c r="AI393" s="329" t="s">
        <v>40</v>
      </c>
      <c r="AJ393" s="329" t="s">
        <v>40</v>
      </c>
      <c r="AK393" s="329"/>
      <c r="AL393" s="329"/>
      <c r="AM393" s="329"/>
      <c r="AN393" s="329"/>
      <c r="AO393" s="329"/>
      <c r="AP393" s="329"/>
      <c r="AQ393" s="329"/>
      <c r="AR393" s="329"/>
      <c r="AS393" s="329"/>
      <c r="AT393" s="329"/>
      <c r="AU393" s="329"/>
      <c r="AV393" s="329"/>
      <c r="AW393" s="329"/>
      <c r="AX393" s="329"/>
      <c r="AY393" s="39"/>
      <c r="AZ393" s="39"/>
      <c r="BA393" s="39"/>
      <c r="BB393" s="39"/>
      <c r="BC393" s="329"/>
      <c r="BD393" s="329"/>
      <c r="BE393" s="329"/>
      <c r="BF393" s="329"/>
      <c r="BG393" s="329"/>
      <c r="BH393" s="329"/>
      <c r="BI393" s="329"/>
      <c r="BJ393" s="45">
        <v>2</v>
      </c>
      <c r="BK393" s="45">
        <v>1</v>
      </c>
      <c r="BL393" s="45">
        <v>2</v>
      </c>
      <c r="BM393" s="45">
        <v>2</v>
      </c>
      <c r="BN393" s="45">
        <v>1</v>
      </c>
      <c r="BO393" s="45">
        <v>2</v>
      </c>
      <c r="BP393" s="45">
        <v>2</v>
      </c>
      <c r="BQ393" s="45">
        <v>2</v>
      </c>
      <c r="BR393" s="45">
        <v>2</v>
      </c>
      <c r="BS393" s="45">
        <v>2</v>
      </c>
      <c r="BT393" s="45">
        <v>1</v>
      </c>
      <c r="BU393" s="45">
        <v>2</v>
      </c>
      <c r="BV393" s="45">
        <v>2</v>
      </c>
      <c r="BW393" s="45">
        <v>2</v>
      </c>
      <c r="BX393" s="45">
        <v>2</v>
      </c>
      <c r="BY393" s="45">
        <v>2</v>
      </c>
      <c r="BZ393" s="45">
        <v>1</v>
      </c>
      <c r="CA393" s="45">
        <v>2</v>
      </c>
      <c r="CB393" s="45">
        <v>2</v>
      </c>
      <c r="CC393" s="45">
        <v>2</v>
      </c>
      <c r="CD393" s="45">
        <v>2</v>
      </c>
      <c r="CE393" s="45">
        <v>2</v>
      </c>
      <c r="CF393" s="45">
        <v>2</v>
      </c>
      <c r="CG393" s="45">
        <v>2</v>
      </c>
      <c r="CH393" s="45">
        <v>2</v>
      </c>
      <c r="CI393" s="45">
        <v>2</v>
      </c>
      <c r="CJ393" s="45">
        <v>2</v>
      </c>
      <c r="CK393" s="45">
        <v>2</v>
      </c>
      <c r="CL393" s="45">
        <v>2</v>
      </c>
      <c r="CM393" s="45">
        <v>2</v>
      </c>
      <c r="CN393" s="45">
        <v>1</v>
      </c>
      <c r="CO393" s="45">
        <v>2</v>
      </c>
      <c r="CP393" s="45">
        <v>2</v>
      </c>
      <c r="CQ393" s="45">
        <v>2</v>
      </c>
      <c r="CR393" s="45">
        <v>2</v>
      </c>
      <c r="CS393" s="45">
        <v>2</v>
      </c>
      <c r="CT393" s="45">
        <v>2</v>
      </c>
      <c r="CU393" s="45">
        <v>2</v>
      </c>
      <c r="CV393" s="45">
        <v>2</v>
      </c>
      <c r="CW393" s="45">
        <v>2</v>
      </c>
      <c r="CX393" s="45">
        <v>2</v>
      </c>
      <c r="CY393" s="43">
        <f t="shared" si="159"/>
        <v>36</v>
      </c>
      <c r="CZ393" s="42">
        <f t="shared" si="160"/>
        <v>0.87804878048780488</v>
      </c>
      <c r="DA393" s="43">
        <f t="shared" si="161"/>
        <v>5</v>
      </c>
      <c r="DB393" s="42">
        <f t="shared" si="162"/>
        <v>0.12195121951219512</v>
      </c>
      <c r="DC393" s="43">
        <f t="shared" si="163"/>
        <v>0</v>
      </c>
      <c r="DD393" s="42">
        <f t="shared" si="164"/>
        <v>0</v>
      </c>
      <c r="DE393" s="43">
        <f t="shared" si="165"/>
        <v>0</v>
      </c>
      <c r="DF393" s="42">
        <f t="shared" si="166"/>
        <v>0</v>
      </c>
      <c r="DG393" s="52">
        <f t="shared" si="167"/>
        <v>1.8780487804878048</v>
      </c>
      <c r="DH393" s="43" t="str">
        <f t="shared" si="169"/>
        <v>Đạt mục tiêu</v>
      </c>
      <c r="DI393" s="39"/>
    </row>
    <row r="394" spans="1:113" s="38" customFormat="1" ht="27" hidden="1" customHeight="1" x14ac:dyDescent="0.25">
      <c r="A394" s="630"/>
      <c r="B394" s="282"/>
      <c r="C394" s="707"/>
      <c r="D394" s="692"/>
      <c r="E394" s="707"/>
      <c r="F394" s="692"/>
      <c r="G394" s="707"/>
      <c r="H394" s="352" t="s">
        <v>354</v>
      </c>
      <c r="I394" s="327"/>
      <c r="J394" s="329" t="s">
        <v>43</v>
      </c>
      <c r="K394" s="329" t="s">
        <v>27</v>
      </c>
      <c r="L394" s="310" t="s">
        <v>347</v>
      </c>
      <c r="M394" s="341" t="s">
        <v>37</v>
      </c>
      <c r="N394" s="51" t="s">
        <v>24</v>
      </c>
      <c r="O394" s="50"/>
      <c r="P394" s="341"/>
      <c r="Q394" s="341"/>
      <c r="R394" s="341"/>
      <c r="S394" s="341" t="s">
        <v>24</v>
      </c>
      <c r="T394" s="341"/>
      <c r="U394" s="341"/>
      <c r="V394" s="341"/>
      <c r="W394" s="341"/>
      <c r="X394" s="341"/>
      <c r="Y394" s="341"/>
      <c r="Z394" s="341"/>
      <c r="AA394" s="47">
        <f t="shared" si="168"/>
        <v>1</v>
      </c>
      <c r="AB394" s="341"/>
      <c r="AC394" s="341"/>
      <c r="AD394" s="329"/>
      <c r="AE394" s="329"/>
      <c r="AF394" s="329"/>
      <c r="AG394" s="329"/>
      <c r="AH394" s="329"/>
      <c r="AI394" s="329"/>
      <c r="AJ394" s="329"/>
      <c r="AK394" s="329" t="s">
        <v>40</v>
      </c>
      <c r="AL394" s="329" t="s">
        <v>40</v>
      </c>
      <c r="AM394" s="329" t="s">
        <v>40</v>
      </c>
      <c r="AN394" s="329" t="s">
        <v>40</v>
      </c>
      <c r="AO394" s="329" t="s">
        <v>40</v>
      </c>
      <c r="AP394" s="329"/>
      <c r="AQ394" s="329"/>
      <c r="AR394" s="329"/>
      <c r="AS394" s="329"/>
      <c r="AT394" s="329"/>
      <c r="AU394" s="329"/>
      <c r="AV394" s="329"/>
      <c r="AW394" s="329"/>
      <c r="AX394" s="329"/>
      <c r="AY394" s="39"/>
      <c r="AZ394" s="39"/>
      <c r="BA394" s="39"/>
      <c r="BB394" s="39"/>
      <c r="BC394" s="329"/>
      <c r="BD394" s="329"/>
      <c r="BE394" s="329"/>
      <c r="BF394" s="329"/>
      <c r="BG394" s="329"/>
      <c r="BH394" s="329"/>
      <c r="BI394" s="329"/>
      <c r="BJ394" s="45">
        <v>2</v>
      </c>
      <c r="BK394" s="45">
        <v>1</v>
      </c>
      <c r="BL394" s="45">
        <v>2</v>
      </c>
      <c r="BM394" s="45">
        <v>2</v>
      </c>
      <c r="BN394" s="45">
        <v>2</v>
      </c>
      <c r="BO394" s="45">
        <v>2</v>
      </c>
      <c r="BP394" s="45">
        <v>2</v>
      </c>
      <c r="BQ394" s="45">
        <v>2</v>
      </c>
      <c r="BR394" s="45">
        <v>2</v>
      </c>
      <c r="BS394" s="45">
        <v>2</v>
      </c>
      <c r="BT394" s="45">
        <v>1</v>
      </c>
      <c r="BU394" s="45">
        <v>2</v>
      </c>
      <c r="BV394" s="45">
        <v>2</v>
      </c>
      <c r="BW394" s="45">
        <v>2</v>
      </c>
      <c r="BX394" s="45">
        <v>2</v>
      </c>
      <c r="BY394" s="45">
        <v>2</v>
      </c>
      <c r="BZ394" s="45">
        <v>1</v>
      </c>
      <c r="CA394" s="45">
        <v>2</v>
      </c>
      <c r="CB394" s="45">
        <v>2</v>
      </c>
      <c r="CC394" s="45">
        <v>2</v>
      </c>
      <c r="CD394" s="45">
        <v>2</v>
      </c>
      <c r="CE394" s="45">
        <v>2</v>
      </c>
      <c r="CF394" s="45">
        <v>2</v>
      </c>
      <c r="CG394" s="45">
        <v>2</v>
      </c>
      <c r="CH394" s="45">
        <v>2</v>
      </c>
      <c r="CI394" s="45">
        <v>2</v>
      </c>
      <c r="CJ394" s="45">
        <v>2</v>
      </c>
      <c r="CK394" s="45">
        <v>2</v>
      </c>
      <c r="CL394" s="45">
        <v>2</v>
      </c>
      <c r="CM394" s="45">
        <v>2</v>
      </c>
      <c r="CN394" s="45">
        <v>1</v>
      </c>
      <c r="CO394" s="45">
        <v>2</v>
      </c>
      <c r="CP394" s="45">
        <v>2</v>
      </c>
      <c r="CQ394" s="45">
        <v>2</v>
      </c>
      <c r="CR394" s="45">
        <v>2</v>
      </c>
      <c r="CS394" s="45">
        <v>2</v>
      </c>
      <c r="CT394" s="45">
        <v>2</v>
      </c>
      <c r="CU394" s="45">
        <v>2</v>
      </c>
      <c r="CV394" s="45">
        <v>2</v>
      </c>
      <c r="CW394" s="45">
        <v>2</v>
      </c>
      <c r="CX394" s="45">
        <v>2</v>
      </c>
      <c r="CY394" s="43">
        <f t="shared" si="159"/>
        <v>37</v>
      </c>
      <c r="CZ394" s="53">
        <f t="shared" si="160"/>
        <v>0.90243902439024393</v>
      </c>
      <c r="DA394" s="43">
        <f t="shared" si="161"/>
        <v>4</v>
      </c>
      <c r="DB394" s="42">
        <f t="shared" si="162"/>
        <v>9.7560975609756101E-2</v>
      </c>
      <c r="DC394" s="43">
        <f t="shared" si="163"/>
        <v>0</v>
      </c>
      <c r="DD394" s="42">
        <f t="shared" si="164"/>
        <v>0</v>
      </c>
      <c r="DE394" s="43">
        <f t="shared" si="165"/>
        <v>0</v>
      </c>
      <c r="DF394" s="42">
        <f t="shared" si="166"/>
        <v>0</v>
      </c>
      <c r="DG394" s="52">
        <f t="shared" si="167"/>
        <v>1.9024390243902438</v>
      </c>
      <c r="DH394" s="43" t="str">
        <f t="shared" si="169"/>
        <v>Đạt mục tiêu</v>
      </c>
      <c r="DI394" s="39"/>
    </row>
    <row r="395" spans="1:113" s="38" customFormat="1" ht="27" hidden="1" customHeight="1" x14ac:dyDescent="0.25">
      <c r="A395" s="630"/>
      <c r="B395" s="282"/>
      <c r="C395" s="707"/>
      <c r="D395" s="692"/>
      <c r="E395" s="707"/>
      <c r="F395" s="692"/>
      <c r="G395" s="707"/>
      <c r="H395" s="352" t="s">
        <v>354</v>
      </c>
      <c r="I395" s="327"/>
      <c r="J395" s="329" t="s">
        <v>47</v>
      </c>
      <c r="K395" s="329" t="s">
        <v>27</v>
      </c>
      <c r="L395" s="310" t="s">
        <v>347</v>
      </c>
      <c r="M395" s="341" t="s">
        <v>37</v>
      </c>
      <c r="N395" s="51" t="s">
        <v>24</v>
      </c>
      <c r="O395" s="50"/>
      <c r="P395" s="341"/>
      <c r="Q395" s="341"/>
      <c r="R395" s="341"/>
      <c r="S395" s="341"/>
      <c r="T395" s="341" t="s">
        <v>24</v>
      </c>
      <c r="U395" s="341"/>
      <c r="V395" s="341"/>
      <c r="W395" s="341"/>
      <c r="X395" s="341"/>
      <c r="Y395" s="341"/>
      <c r="Z395" s="341"/>
      <c r="AA395" s="47">
        <f t="shared" si="168"/>
        <v>1</v>
      </c>
      <c r="AB395" s="341"/>
      <c r="AC395" s="341"/>
      <c r="AD395" s="329"/>
      <c r="AE395" s="329"/>
      <c r="AF395" s="329"/>
      <c r="AG395" s="329"/>
      <c r="AH395" s="329"/>
      <c r="AI395" s="329"/>
      <c r="AJ395" s="329"/>
      <c r="AK395" s="329"/>
      <c r="AL395" s="329"/>
      <c r="AM395" s="329"/>
      <c r="AN395" s="329"/>
      <c r="AO395" s="329"/>
      <c r="AP395" s="329" t="s">
        <v>40</v>
      </c>
      <c r="AQ395" s="329" t="s">
        <v>40</v>
      </c>
      <c r="AR395" s="329" t="s">
        <v>40</v>
      </c>
      <c r="AS395" s="329" t="s">
        <v>40</v>
      </c>
      <c r="AT395" s="329" t="s">
        <v>40</v>
      </c>
      <c r="AU395" s="329"/>
      <c r="AV395" s="329"/>
      <c r="AW395" s="329"/>
      <c r="AX395" s="329"/>
      <c r="AY395" s="39"/>
      <c r="AZ395" s="39"/>
      <c r="BA395" s="39"/>
      <c r="BB395" s="39"/>
      <c r="BC395" s="329"/>
      <c r="BD395" s="329"/>
      <c r="BE395" s="329"/>
      <c r="BF395" s="329"/>
      <c r="BG395" s="329"/>
      <c r="BH395" s="329"/>
      <c r="BI395" s="329"/>
      <c r="BJ395" s="45">
        <v>2</v>
      </c>
      <c r="BK395" s="45">
        <v>2</v>
      </c>
      <c r="BL395" s="45">
        <v>2</v>
      </c>
      <c r="BM395" s="45">
        <v>2</v>
      </c>
      <c r="BN395" s="45">
        <v>2</v>
      </c>
      <c r="BO395" s="45">
        <v>2</v>
      </c>
      <c r="BP395" s="45">
        <v>2</v>
      </c>
      <c r="BQ395" s="45">
        <v>2</v>
      </c>
      <c r="BR395" s="45">
        <v>2</v>
      </c>
      <c r="BS395" s="45">
        <v>2</v>
      </c>
      <c r="BT395" s="45">
        <v>2</v>
      </c>
      <c r="BU395" s="45">
        <v>2</v>
      </c>
      <c r="BV395" s="45">
        <v>2</v>
      </c>
      <c r="BW395" s="45">
        <v>2</v>
      </c>
      <c r="BX395" s="45">
        <v>2</v>
      </c>
      <c r="BY395" s="45">
        <v>2</v>
      </c>
      <c r="BZ395" s="45">
        <v>2</v>
      </c>
      <c r="CA395" s="45">
        <v>2</v>
      </c>
      <c r="CB395" s="45">
        <v>2</v>
      </c>
      <c r="CC395" s="45">
        <v>2</v>
      </c>
      <c r="CD395" s="45">
        <v>2</v>
      </c>
      <c r="CE395" s="45">
        <v>2</v>
      </c>
      <c r="CF395" s="45">
        <v>2</v>
      </c>
      <c r="CG395" s="45">
        <v>2</v>
      </c>
      <c r="CH395" s="45">
        <v>2</v>
      </c>
      <c r="CI395" s="45">
        <v>2</v>
      </c>
      <c r="CJ395" s="45">
        <v>2</v>
      </c>
      <c r="CK395" s="45">
        <v>2</v>
      </c>
      <c r="CL395" s="45">
        <v>2</v>
      </c>
      <c r="CM395" s="45">
        <v>2</v>
      </c>
      <c r="CN395" s="45">
        <v>2</v>
      </c>
      <c r="CO395" s="45">
        <v>2</v>
      </c>
      <c r="CP395" s="45">
        <v>2</v>
      </c>
      <c r="CQ395" s="45">
        <v>2</v>
      </c>
      <c r="CR395" s="45">
        <v>2</v>
      </c>
      <c r="CS395" s="45">
        <v>2</v>
      </c>
      <c r="CT395" s="45">
        <v>2</v>
      </c>
      <c r="CU395" s="45"/>
      <c r="CV395" s="45"/>
      <c r="CW395" s="45"/>
      <c r="CX395" s="45">
        <v>2</v>
      </c>
      <c r="CY395" s="43">
        <f t="shared" si="159"/>
        <v>38</v>
      </c>
      <c r="CZ395" s="42">
        <f t="shared" si="160"/>
        <v>1</v>
      </c>
      <c r="DA395" s="43">
        <f t="shared" si="161"/>
        <v>0</v>
      </c>
      <c r="DB395" s="42">
        <f t="shared" si="162"/>
        <v>0</v>
      </c>
      <c r="DC395" s="43">
        <f t="shared" si="163"/>
        <v>0</v>
      </c>
      <c r="DD395" s="42">
        <f t="shared" si="164"/>
        <v>0</v>
      </c>
      <c r="DE395" s="43">
        <f t="shared" si="165"/>
        <v>0</v>
      </c>
      <c r="DF395" s="42">
        <f t="shared" si="166"/>
        <v>0</v>
      </c>
      <c r="DG395" s="52">
        <f t="shared" si="167"/>
        <v>2</v>
      </c>
      <c r="DH395" s="43" t="str">
        <f t="shared" si="169"/>
        <v>Đạt mục tiêu</v>
      </c>
      <c r="DI395" s="39"/>
    </row>
    <row r="396" spans="1:113" s="38" customFormat="1" ht="27" hidden="1" customHeight="1" x14ac:dyDescent="0.25">
      <c r="A396" s="630"/>
      <c r="B396" s="282"/>
      <c r="C396" s="707"/>
      <c r="D396" s="692"/>
      <c r="E396" s="707"/>
      <c r="F396" s="692"/>
      <c r="G396" s="707"/>
      <c r="H396" s="352" t="s">
        <v>354</v>
      </c>
      <c r="I396" s="327"/>
      <c r="J396" s="329" t="s">
        <v>66</v>
      </c>
      <c r="K396" s="329" t="s">
        <v>27</v>
      </c>
      <c r="L396" s="310" t="s">
        <v>347</v>
      </c>
      <c r="M396" s="341" t="s">
        <v>37</v>
      </c>
      <c r="N396" s="51" t="s">
        <v>24</v>
      </c>
      <c r="O396" s="50"/>
      <c r="P396" s="341"/>
      <c r="Q396" s="341"/>
      <c r="R396" s="341"/>
      <c r="S396" s="341"/>
      <c r="T396" s="341"/>
      <c r="U396" s="341" t="s">
        <v>24</v>
      </c>
      <c r="V396" s="341"/>
      <c r="W396" s="341"/>
      <c r="X396" s="341"/>
      <c r="Y396" s="341"/>
      <c r="Z396" s="341"/>
      <c r="AA396" s="47">
        <f t="shared" si="168"/>
        <v>1</v>
      </c>
      <c r="AB396" s="341"/>
      <c r="AC396" s="341"/>
      <c r="AD396" s="329"/>
      <c r="AE396" s="329"/>
      <c r="AF396" s="329"/>
      <c r="AG396" s="329"/>
      <c r="AH396" s="329"/>
      <c r="AI396" s="329"/>
      <c r="AJ396" s="329"/>
      <c r="AK396" s="329"/>
      <c r="AL396" s="329"/>
      <c r="AM396" s="329"/>
      <c r="AN396" s="329"/>
      <c r="AO396" s="329"/>
      <c r="AP396" s="329"/>
      <c r="AQ396" s="329"/>
      <c r="AR396" s="329"/>
      <c r="AS396" s="329"/>
      <c r="AT396" s="329"/>
      <c r="AU396" s="329" t="s">
        <v>40</v>
      </c>
      <c r="AV396" s="329" t="s">
        <v>40</v>
      </c>
      <c r="AW396" s="329"/>
      <c r="AX396" s="329"/>
      <c r="AY396" s="39"/>
      <c r="AZ396" s="39"/>
      <c r="BA396" s="39"/>
      <c r="BB396" s="39"/>
      <c r="BC396" s="329"/>
      <c r="BD396" s="329"/>
      <c r="BE396" s="329"/>
      <c r="BF396" s="329"/>
      <c r="BG396" s="329"/>
      <c r="BH396" s="329"/>
      <c r="BI396" s="329"/>
      <c r="BJ396" s="45">
        <v>2</v>
      </c>
      <c r="BK396" s="45">
        <v>2</v>
      </c>
      <c r="BL396" s="45">
        <v>2</v>
      </c>
      <c r="BM396" s="45">
        <v>2</v>
      </c>
      <c r="BN396" s="45">
        <v>2</v>
      </c>
      <c r="BO396" s="45">
        <v>2</v>
      </c>
      <c r="BP396" s="45">
        <v>2</v>
      </c>
      <c r="BQ396" s="45">
        <v>2</v>
      </c>
      <c r="BR396" s="45">
        <v>2</v>
      </c>
      <c r="BS396" s="45">
        <v>2</v>
      </c>
      <c r="BT396" s="45">
        <v>2</v>
      </c>
      <c r="BU396" s="45">
        <v>2</v>
      </c>
      <c r="BV396" s="45">
        <v>2</v>
      </c>
      <c r="BW396" s="45">
        <v>2</v>
      </c>
      <c r="BX396" s="45">
        <v>2</v>
      </c>
      <c r="BY396" s="45">
        <v>2</v>
      </c>
      <c r="BZ396" s="45">
        <v>2</v>
      </c>
      <c r="CA396" s="45">
        <v>2</v>
      </c>
      <c r="CB396" s="45">
        <v>2</v>
      </c>
      <c r="CC396" s="45">
        <v>2</v>
      </c>
      <c r="CD396" s="45">
        <v>2</v>
      </c>
      <c r="CE396" s="45">
        <v>2</v>
      </c>
      <c r="CF396" s="45">
        <v>2</v>
      </c>
      <c r="CG396" s="45">
        <v>2</v>
      </c>
      <c r="CH396" s="45">
        <v>2</v>
      </c>
      <c r="CI396" s="45">
        <v>2</v>
      </c>
      <c r="CJ396" s="45">
        <v>2</v>
      </c>
      <c r="CK396" s="45">
        <v>2</v>
      </c>
      <c r="CL396" s="45">
        <v>2</v>
      </c>
      <c r="CM396" s="45">
        <v>2</v>
      </c>
      <c r="CN396" s="45">
        <v>2</v>
      </c>
      <c r="CO396" s="45">
        <v>2</v>
      </c>
      <c r="CP396" s="45">
        <v>2</v>
      </c>
      <c r="CQ396" s="45">
        <v>2</v>
      </c>
      <c r="CR396" s="45">
        <v>2</v>
      </c>
      <c r="CS396" s="45">
        <v>2</v>
      </c>
      <c r="CT396" s="45">
        <v>2</v>
      </c>
      <c r="CU396" s="45"/>
      <c r="CV396" s="45"/>
      <c r="CW396" s="45"/>
      <c r="CX396" s="45">
        <v>2</v>
      </c>
      <c r="CY396" s="43">
        <f t="shared" si="159"/>
        <v>38</v>
      </c>
      <c r="CZ396" s="42">
        <f t="shared" si="160"/>
        <v>1</v>
      </c>
      <c r="DA396" s="43">
        <f t="shared" si="161"/>
        <v>0</v>
      </c>
      <c r="DB396" s="42">
        <f t="shared" si="162"/>
        <v>0</v>
      </c>
      <c r="DC396" s="43">
        <f t="shared" si="163"/>
        <v>0</v>
      </c>
      <c r="DD396" s="42">
        <f t="shared" si="164"/>
        <v>0</v>
      </c>
      <c r="DE396" s="43">
        <f t="shared" si="165"/>
        <v>0</v>
      </c>
      <c r="DF396" s="42">
        <f t="shared" si="166"/>
        <v>0</v>
      </c>
      <c r="DG396" s="52">
        <f t="shared" si="167"/>
        <v>2</v>
      </c>
      <c r="DH396" s="43" t="str">
        <f t="shared" si="169"/>
        <v>Đạt mục tiêu</v>
      </c>
      <c r="DI396" s="39"/>
    </row>
    <row r="397" spans="1:113" s="38" customFormat="1" ht="27" hidden="1" customHeight="1" x14ac:dyDescent="0.25">
      <c r="A397" s="630"/>
      <c r="B397" s="282"/>
      <c r="C397" s="707"/>
      <c r="D397" s="692"/>
      <c r="E397" s="707"/>
      <c r="F397" s="692"/>
      <c r="G397" s="707"/>
      <c r="H397" s="352" t="s">
        <v>354</v>
      </c>
      <c r="I397" s="327"/>
      <c r="J397" s="329" t="s">
        <v>84</v>
      </c>
      <c r="K397" s="329" t="s">
        <v>27</v>
      </c>
      <c r="L397" s="310" t="s">
        <v>347</v>
      </c>
      <c r="M397" s="341" t="s">
        <v>37</v>
      </c>
      <c r="N397" s="51" t="s">
        <v>24</v>
      </c>
      <c r="O397" s="50"/>
      <c r="P397" s="341"/>
      <c r="Q397" s="341"/>
      <c r="R397" s="341"/>
      <c r="S397" s="341"/>
      <c r="T397" s="341"/>
      <c r="U397" s="341"/>
      <c r="V397" s="341" t="s">
        <v>24</v>
      </c>
      <c r="W397" s="341"/>
      <c r="X397" s="341"/>
      <c r="Y397" s="341"/>
      <c r="Z397" s="341"/>
      <c r="AA397" s="47">
        <f t="shared" si="168"/>
        <v>1</v>
      </c>
      <c r="AB397" s="341"/>
      <c r="AC397" s="341"/>
      <c r="AD397" s="329"/>
      <c r="AE397" s="329"/>
      <c r="AF397" s="329"/>
      <c r="AG397" s="329"/>
      <c r="AH397" s="329"/>
      <c r="AI397" s="329"/>
      <c r="AJ397" s="329"/>
      <c r="AK397" s="329"/>
      <c r="AL397" s="329"/>
      <c r="AM397" s="329"/>
      <c r="AN397" s="329"/>
      <c r="AO397" s="329"/>
      <c r="AP397" s="329"/>
      <c r="AQ397" s="329"/>
      <c r="AR397" s="329"/>
      <c r="AS397" s="329"/>
      <c r="AT397" s="329"/>
      <c r="AU397" s="329"/>
      <c r="AV397" s="329"/>
      <c r="AW397" s="329" t="s">
        <v>40</v>
      </c>
      <c r="AX397" s="329" t="s">
        <v>40</v>
      </c>
      <c r="AY397" s="39"/>
      <c r="AZ397" s="39"/>
      <c r="BA397" s="39"/>
      <c r="BB397" s="39"/>
      <c r="BC397" s="329"/>
      <c r="BD397" s="329"/>
      <c r="BE397" s="329"/>
      <c r="BF397" s="329"/>
      <c r="BG397" s="329"/>
      <c r="BH397" s="329"/>
      <c r="BI397" s="329"/>
      <c r="BJ397" s="45">
        <v>2</v>
      </c>
      <c r="BK397" s="45">
        <v>2</v>
      </c>
      <c r="BL397" s="45">
        <v>2</v>
      </c>
      <c r="BM397" s="45">
        <v>2</v>
      </c>
      <c r="BN397" s="45">
        <v>2</v>
      </c>
      <c r="BO397" s="45">
        <v>2</v>
      </c>
      <c r="BP397" s="45">
        <v>2</v>
      </c>
      <c r="BQ397" s="45">
        <v>2</v>
      </c>
      <c r="BR397" s="45">
        <v>2</v>
      </c>
      <c r="BS397" s="45">
        <v>2</v>
      </c>
      <c r="BT397" s="45">
        <v>2</v>
      </c>
      <c r="BU397" s="45">
        <v>2</v>
      </c>
      <c r="BV397" s="45">
        <v>2</v>
      </c>
      <c r="BW397" s="45">
        <v>2</v>
      </c>
      <c r="BX397" s="45">
        <v>2</v>
      </c>
      <c r="BY397" s="45">
        <v>2</v>
      </c>
      <c r="BZ397" s="45">
        <v>2</v>
      </c>
      <c r="CA397" s="45">
        <v>2</v>
      </c>
      <c r="CB397" s="45">
        <v>2</v>
      </c>
      <c r="CC397" s="45">
        <v>2</v>
      </c>
      <c r="CD397" s="45">
        <v>2</v>
      </c>
      <c r="CE397" s="45">
        <v>2</v>
      </c>
      <c r="CF397" s="45">
        <v>2</v>
      </c>
      <c r="CG397" s="45">
        <v>2</v>
      </c>
      <c r="CH397" s="45">
        <v>2</v>
      </c>
      <c r="CI397" s="45">
        <v>2</v>
      </c>
      <c r="CJ397" s="45">
        <v>2</v>
      </c>
      <c r="CK397" s="45">
        <v>2</v>
      </c>
      <c r="CL397" s="45">
        <v>2</v>
      </c>
      <c r="CM397" s="45">
        <v>2</v>
      </c>
      <c r="CN397" s="45">
        <v>2</v>
      </c>
      <c r="CO397" s="45">
        <v>2</v>
      </c>
      <c r="CP397" s="45">
        <v>2</v>
      </c>
      <c r="CQ397" s="45">
        <v>2</v>
      </c>
      <c r="CR397" s="45">
        <v>2</v>
      </c>
      <c r="CS397" s="45">
        <v>2</v>
      </c>
      <c r="CT397" s="45">
        <v>2</v>
      </c>
      <c r="CU397" s="45"/>
      <c r="CV397" s="45"/>
      <c r="CW397" s="45"/>
      <c r="CX397" s="45">
        <v>2</v>
      </c>
      <c r="CY397" s="43">
        <f t="shared" si="159"/>
        <v>38</v>
      </c>
      <c r="CZ397" s="42">
        <f t="shared" si="160"/>
        <v>1</v>
      </c>
      <c r="DA397" s="43">
        <f t="shared" si="161"/>
        <v>0</v>
      </c>
      <c r="DB397" s="42">
        <f t="shared" si="162"/>
        <v>0</v>
      </c>
      <c r="DC397" s="43">
        <f t="shared" si="163"/>
        <v>0</v>
      </c>
      <c r="DD397" s="42">
        <f t="shared" si="164"/>
        <v>0</v>
      </c>
      <c r="DE397" s="43">
        <f t="shared" si="165"/>
        <v>0</v>
      </c>
      <c r="DF397" s="42">
        <f t="shared" si="166"/>
        <v>0</v>
      </c>
      <c r="DG397" s="52">
        <f t="shared" si="167"/>
        <v>2</v>
      </c>
      <c r="DH397" s="43" t="str">
        <f t="shared" si="169"/>
        <v>Đạt mục tiêu</v>
      </c>
      <c r="DI397" s="39"/>
    </row>
    <row r="398" spans="1:113" s="38" customFormat="1" ht="27" hidden="1" customHeight="1" x14ac:dyDescent="0.25">
      <c r="A398" s="630"/>
      <c r="B398" s="282"/>
      <c r="C398" s="707"/>
      <c r="D398" s="692"/>
      <c r="E398" s="707"/>
      <c r="F398" s="692"/>
      <c r="G398" s="707"/>
      <c r="H398" s="352" t="s">
        <v>354</v>
      </c>
      <c r="I398" s="327"/>
      <c r="J398" s="329" t="s">
        <v>57</v>
      </c>
      <c r="K398" s="329" t="s">
        <v>27</v>
      </c>
      <c r="L398" s="310" t="s">
        <v>347</v>
      </c>
      <c r="M398" s="341" t="s">
        <v>37</v>
      </c>
      <c r="N398" s="51" t="s">
        <v>24</v>
      </c>
      <c r="O398" s="50"/>
      <c r="P398" s="341"/>
      <c r="Q398" s="341"/>
      <c r="R398" s="341"/>
      <c r="S398" s="341"/>
      <c r="T398" s="341"/>
      <c r="U398" s="341"/>
      <c r="V398" s="341"/>
      <c r="W398" s="341" t="s">
        <v>24</v>
      </c>
      <c r="X398" s="341"/>
      <c r="Y398" s="341"/>
      <c r="Z398" s="341"/>
      <c r="AA398" s="47">
        <f t="shared" si="168"/>
        <v>1</v>
      </c>
      <c r="AB398" s="341"/>
      <c r="AC398" s="341"/>
      <c r="AD398" s="329"/>
      <c r="AE398" s="329"/>
      <c r="AF398" s="329"/>
      <c r="AG398" s="329"/>
      <c r="AH398" s="329"/>
      <c r="AI398" s="329"/>
      <c r="AJ398" s="329"/>
      <c r="AK398" s="329"/>
      <c r="AL398" s="329"/>
      <c r="AM398" s="329"/>
      <c r="AN398" s="329"/>
      <c r="AO398" s="329"/>
      <c r="AP398" s="329"/>
      <c r="AQ398" s="329"/>
      <c r="AR398" s="329"/>
      <c r="AS398" s="329"/>
      <c r="AT398" s="329"/>
      <c r="AU398" s="329"/>
      <c r="AV398" s="329"/>
      <c r="AW398" s="329"/>
      <c r="AX398" s="329"/>
      <c r="AY398" s="39"/>
      <c r="AZ398" s="39"/>
      <c r="BA398" s="39"/>
      <c r="BB398" s="39"/>
      <c r="BC398" s="329"/>
      <c r="BD398" s="329"/>
      <c r="BE398" s="329"/>
      <c r="BF398" s="329"/>
      <c r="BG398" s="329"/>
      <c r="BH398" s="329"/>
      <c r="BI398" s="329"/>
      <c r="BJ398" s="45">
        <v>2</v>
      </c>
      <c r="BK398" s="45">
        <v>2</v>
      </c>
      <c r="BL398" s="45">
        <v>2</v>
      </c>
      <c r="BM398" s="45">
        <v>2</v>
      </c>
      <c r="BN398" s="45">
        <v>2</v>
      </c>
      <c r="BO398" s="45">
        <v>2</v>
      </c>
      <c r="BP398" s="45">
        <v>2</v>
      </c>
      <c r="BQ398" s="45">
        <v>2</v>
      </c>
      <c r="BR398" s="45">
        <v>2</v>
      </c>
      <c r="BS398" s="45">
        <v>2</v>
      </c>
      <c r="BT398" s="45">
        <v>2</v>
      </c>
      <c r="BU398" s="45">
        <v>2</v>
      </c>
      <c r="BV398" s="45">
        <v>2</v>
      </c>
      <c r="BW398" s="45">
        <v>2</v>
      </c>
      <c r="BX398" s="45">
        <v>2</v>
      </c>
      <c r="BY398" s="45">
        <v>2</v>
      </c>
      <c r="BZ398" s="45">
        <v>2</v>
      </c>
      <c r="CA398" s="45">
        <v>2</v>
      </c>
      <c r="CB398" s="45">
        <v>2</v>
      </c>
      <c r="CC398" s="45">
        <v>2</v>
      </c>
      <c r="CD398" s="45">
        <v>2</v>
      </c>
      <c r="CE398" s="45">
        <v>2</v>
      </c>
      <c r="CF398" s="45">
        <v>2</v>
      </c>
      <c r="CG398" s="45">
        <v>2</v>
      </c>
      <c r="CH398" s="45">
        <v>2</v>
      </c>
      <c r="CI398" s="45">
        <v>2</v>
      </c>
      <c r="CJ398" s="45">
        <v>2</v>
      </c>
      <c r="CK398" s="45">
        <v>2</v>
      </c>
      <c r="CL398" s="45">
        <v>2</v>
      </c>
      <c r="CM398" s="45">
        <v>2</v>
      </c>
      <c r="CN398" s="45">
        <v>2</v>
      </c>
      <c r="CO398" s="45">
        <v>2</v>
      </c>
      <c r="CP398" s="45">
        <v>2</v>
      </c>
      <c r="CQ398" s="45">
        <v>2</v>
      </c>
      <c r="CR398" s="45">
        <v>2</v>
      </c>
      <c r="CS398" s="45">
        <v>2</v>
      </c>
      <c r="CT398" s="45">
        <v>2</v>
      </c>
      <c r="CU398" s="45"/>
      <c r="CV398" s="45"/>
      <c r="CW398" s="45"/>
      <c r="CX398" s="45">
        <v>2</v>
      </c>
      <c r="CY398" s="43">
        <f t="shared" si="159"/>
        <v>38</v>
      </c>
      <c r="CZ398" s="42">
        <f t="shared" si="160"/>
        <v>1</v>
      </c>
      <c r="DA398" s="43">
        <f t="shared" si="161"/>
        <v>0</v>
      </c>
      <c r="DB398" s="42">
        <f t="shared" si="162"/>
        <v>0</v>
      </c>
      <c r="DC398" s="43">
        <f t="shared" si="163"/>
        <v>0</v>
      </c>
      <c r="DD398" s="42">
        <f t="shared" si="164"/>
        <v>0</v>
      </c>
      <c r="DE398" s="43">
        <f t="shared" si="165"/>
        <v>0</v>
      </c>
      <c r="DF398" s="42">
        <f t="shared" si="166"/>
        <v>0</v>
      </c>
      <c r="DG398" s="52">
        <f t="shared" si="167"/>
        <v>2</v>
      </c>
      <c r="DH398" s="43" t="str">
        <f t="shared" si="169"/>
        <v>Đạt mục tiêu</v>
      </c>
      <c r="DI398" s="39"/>
    </row>
    <row r="399" spans="1:113" s="38" customFormat="1" ht="27" hidden="1" customHeight="1" x14ac:dyDescent="0.25">
      <c r="A399" s="630"/>
      <c r="B399" s="282"/>
      <c r="C399" s="707"/>
      <c r="D399" s="692"/>
      <c r="E399" s="707"/>
      <c r="F399" s="692"/>
      <c r="G399" s="707"/>
      <c r="H399" s="352" t="s">
        <v>354</v>
      </c>
      <c r="I399" s="327"/>
      <c r="J399" s="329" t="s">
        <v>52</v>
      </c>
      <c r="K399" s="329" t="s">
        <v>27</v>
      </c>
      <c r="L399" s="310" t="s">
        <v>347</v>
      </c>
      <c r="M399" s="341" t="s">
        <v>37</v>
      </c>
      <c r="N399" s="51" t="s">
        <v>24</v>
      </c>
      <c r="O399" s="50"/>
      <c r="P399" s="341"/>
      <c r="Q399" s="341"/>
      <c r="R399" s="341"/>
      <c r="S399" s="341"/>
      <c r="T399" s="341"/>
      <c r="U399" s="341"/>
      <c r="V399" s="341"/>
      <c r="W399" s="341"/>
      <c r="X399" s="341" t="s">
        <v>24</v>
      </c>
      <c r="Y399" s="341"/>
      <c r="Z399" s="341"/>
      <c r="AA399" s="47">
        <f t="shared" si="168"/>
        <v>1</v>
      </c>
      <c r="AB399" s="341"/>
      <c r="AC399" s="341"/>
      <c r="AD399" s="329"/>
      <c r="AE399" s="329"/>
      <c r="AF399" s="329"/>
      <c r="AG399" s="329"/>
      <c r="AH399" s="329"/>
      <c r="AI399" s="329"/>
      <c r="AJ399" s="329"/>
      <c r="AK399" s="329"/>
      <c r="AL399" s="329"/>
      <c r="AM399" s="329"/>
      <c r="AN399" s="329"/>
      <c r="AO399" s="329"/>
      <c r="AP399" s="329"/>
      <c r="AQ399" s="329"/>
      <c r="AR399" s="329"/>
      <c r="AS399" s="329"/>
      <c r="AT399" s="329"/>
      <c r="AU399" s="329"/>
      <c r="AV399" s="329"/>
      <c r="AW399" s="329"/>
      <c r="AX399" s="329"/>
      <c r="AY399" s="39"/>
      <c r="AZ399" s="39"/>
      <c r="BA399" s="39"/>
      <c r="BB399" s="39"/>
      <c r="BC399" s="329"/>
      <c r="BD399" s="329"/>
      <c r="BE399" s="329"/>
      <c r="BF399" s="329"/>
      <c r="BG399" s="329"/>
      <c r="BH399" s="329"/>
      <c r="BI399" s="329"/>
      <c r="BJ399" s="45">
        <v>2</v>
      </c>
      <c r="BK399" s="45">
        <v>2</v>
      </c>
      <c r="BL399" s="45">
        <v>2</v>
      </c>
      <c r="BM399" s="45">
        <v>2</v>
      </c>
      <c r="BN399" s="45">
        <v>2</v>
      </c>
      <c r="BO399" s="45">
        <v>2</v>
      </c>
      <c r="BP399" s="45">
        <v>2</v>
      </c>
      <c r="BQ399" s="45">
        <v>2</v>
      </c>
      <c r="BR399" s="45">
        <v>2</v>
      </c>
      <c r="BS399" s="45">
        <v>2</v>
      </c>
      <c r="BT399" s="45">
        <v>2</v>
      </c>
      <c r="BU399" s="45">
        <v>2</v>
      </c>
      <c r="BV399" s="45">
        <v>2</v>
      </c>
      <c r="BW399" s="45">
        <v>2</v>
      </c>
      <c r="BX399" s="45">
        <v>2</v>
      </c>
      <c r="BY399" s="45">
        <v>2</v>
      </c>
      <c r="BZ399" s="45">
        <v>2</v>
      </c>
      <c r="CA399" s="45">
        <v>2</v>
      </c>
      <c r="CB399" s="45">
        <v>2</v>
      </c>
      <c r="CC399" s="45">
        <v>2</v>
      </c>
      <c r="CD399" s="45">
        <v>2</v>
      </c>
      <c r="CE399" s="45">
        <v>2</v>
      </c>
      <c r="CF399" s="45">
        <v>2</v>
      </c>
      <c r="CG399" s="45">
        <v>2</v>
      </c>
      <c r="CH399" s="45">
        <v>2</v>
      </c>
      <c r="CI399" s="45">
        <v>2</v>
      </c>
      <c r="CJ399" s="45">
        <v>2</v>
      </c>
      <c r="CK399" s="45">
        <v>2</v>
      </c>
      <c r="CL399" s="45">
        <v>2</v>
      </c>
      <c r="CM399" s="45">
        <v>2</v>
      </c>
      <c r="CN399" s="45">
        <v>2</v>
      </c>
      <c r="CO399" s="45">
        <v>2</v>
      </c>
      <c r="CP399" s="45">
        <v>2</v>
      </c>
      <c r="CQ399" s="45">
        <v>2</v>
      </c>
      <c r="CR399" s="45">
        <v>2</v>
      </c>
      <c r="CS399" s="45">
        <v>2</v>
      </c>
      <c r="CT399" s="45">
        <v>2</v>
      </c>
      <c r="CU399" s="45"/>
      <c r="CV399" s="45"/>
      <c r="CW399" s="45"/>
      <c r="CX399" s="45">
        <v>2</v>
      </c>
      <c r="CY399" s="43">
        <f t="shared" si="159"/>
        <v>38</v>
      </c>
      <c r="CZ399" s="42">
        <f t="shared" si="160"/>
        <v>1</v>
      </c>
      <c r="DA399" s="43">
        <f t="shared" si="161"/>
        <v>0</v>
      </c>
      <c r="DB399" s="42">
        <f t="shared" si="162"/>
        <v>0</v>
      </c>
      <c r="DC399" s="43">
        <f t="shared" si="163"/>
        <v>0</v>
      </c>
      <c r="DD399" s="42">
        <f t="shared" si="164"/>
        <v>0</v>
      </c>
      <c r="DE399" s="43">
        <f t="shared" si="165"/>
        <v>0</v>
      </c>
      <c r="DF399" s="42">
        <f t="shared" si="166"/>
        <v>0</v>
      </c>
      <c r="DG399" s="52">
        <f t="shared" si="167"/>
        <v>2</v>
      </c>
      <c r="DH399" s="43" t="str">
        <f t="shared" si="169"/>
        <v>Đạt mục tiêu</v>
      </c>
      <c r="DI399" s="39"/>
    </row>
    <row r="400" spans="1:113" s="38" customFormat="1" ht="27" hidden="1" customHeight="1" x14ac:dyDescent="0.25">
      <c r="A400" s="630"/>
      <c r="B400" s="282"/>
      <c r="C400" s="707"/>
      <c r="D400" s="692"/>
      <c r="E400" s="707"/>
      <c r="F400" s="692"/>
      <c r="G400" s="707"/>
      <c r="H400" s="352" t="s">
        <v>354</v>
      </c>
      <c r="I400" s="327"/>
      <c r="J400" s="329" t="s">
        <v>41</v>
      </c>
      <c r="K400" s="329" t="s">
        <v>27</v>
      </c>
      <c r="L400" s="310" t="s">
        <v>347</v>
      </c>
      <c r="M400" s="341" t="s">
        <v>37</v>
      </c>
      <c r="N400" s="51" t="s">
        <v>24</v>
      </c>
      <c r="O400" s="50"/>
      <c r="P400" s="341"/>
      <c r="Q400" s="341"/>
      <c r="R400" s="341"/>
      <c r="S400" s="341"/>
      <c r="T400" s="341"/>
      <c r="U400" s="341"/>
      <c r="V400" s="341"/>
      <c r="W400" s="341"/>
      <c r="X400" s="341"/>
      <c r="Y400" s="341" t="s">
        <v>24</v>
      </c>
      <c r="Z400" s="341"/>
      <c r="AA400" s="47">
        <f t="shared" si="168"/>
        <v>1</v>
      </c>
      <c r="AB400" s="341"/>
      <c r="AC400" s="341"/>
      <c r="AD400" s="329"/>
      <c r="AE400" s="329"/>
      <c r="AF400" s="329"/>
      <c r="AG400" s="329"/>
      <c r="AH400" s="329"/>
      <c r="AI400" s="329"/>
      <c r="AJ400" s="329"/>
      <c r="AK400" s="329"/>
      <c r="AL400" s="329"/>
      <c r="AM400" s="329"/>
      <c r="AN400" s="329"/>
      <c r="AO400" s="329"/>
      <c r="AP400" s="329"/>
      <c r="AQ400" s="329"/>
      <c r="AR400" s="329"/>
      <c r="AS400" s="329"/>
      <c r="AT400" s="329"/>
      <c r="AU400" s="329"/>
      <c r="AV400" s="329"/>
      <c r="AW400" s="329"/>
      <c r="AX400" s="329"/>
      <c r="AY400" s="39"/>
      <c r="AZ400" s="39"/>
      <c r="BA400" s="39"/>
      <c r="BB400" s="39"/>
      <c r="BC400" s="329"/>
      <c r="BD400" s="329"/>
      <c r="BE400" s="329"/>
      <c r="BF400" s="329"/>
      <c r="BG400" s="329"/>
      <c r="BH400" s="329"/>
      <c r="BI400" s="329"/>
      <c r="BJ400" s="45">
        <v>2</v>
      </c>
      <c r="BK400" s="45">
        <v>2</v>
      </c>
      <c r="BL400" s="45">
        <v>2</v>
      </c>
      <c r="BM400" s="45">
        <v>2</v>
      </c>
      <c r="BN400" s="45">
        <v>2</v>
      </c>
      <c r="BO400" s="45">
        <v>2</v>
      </c>
      <c r="BP400" s="45">
        <v>2</v>
      </c>
      <c r="BQ400" s="45">
        <v>2</v>
      </c>
      <c r="BR400" s="45">
        <v>2</v>
      </c>
      <c r="BS400" s="45">
        <v>2</v>
      </c>
      <c r="BT400" s="45">
        <v>2</v>
      </c>
      <c r="BU400" s="45">
        <v>2</v>
      </c>
      <c r="BV400" s="45">
        <v>2</v>
      </c>
      <c r="BW400" s="45">
        <v>2</v>
      </c>
      <c r="BX400" s="45">
        <v>2</v>
      </c>
      <c r="BY400" s="45">
        <v>2</v>
      </c>
      <c r="BZ400" s="45">
        <v>2</v>
      </c>
      <c r="CA400" s="45">
        <v>2</v>
      </c>
      <c r="CB400" s="45">
        <v>2</v>
      </c>
      <c r="CC400" s="45">
        <v>2</v>
      </c>
      <c r="CD400" s="45">
        <v>2</v>
      </c>
      <c r="CE400" s="45">
        <v>2</v>
      </c>
      <c r="CF400" s="45">
        <v>2</v>
      </c>
      <c r="CG400" s="45">
        <v>2</v>
      </c>
      <c r="CH400" s="45">
        <v>2</v>
      </c>
      <c r="CI400" s="45">
        <v>2</v>
      </c>
      <c r="CJ400" s="45">
        <v>2</v>
      </c>
      <c r="CK400" s="45">
        <v>2</v>
      </c>
      <c r="CL400" s="45">
        <v>2</v>
      </c>
      <c r="CM400" s="45">
        <v>2</v>
      </c>
      <c r="CN400" s="45">
        <v>2</v>
      </c>
      <c r="CO400" s="45">
        <v>2</v>
      </c>
      <c r="CP400" s="45">
        <v>2</v>
      </c>
      <c r="CQ400" s="45">
        <v>2</v>
      </c>
      <c r="CR400" s="45">
        <v>2</v>
      </c>
      <c r="CS400" s="45">
        <v>2</v>
      </c>
      <c r="CT400" s="45">
        <v>2</v>
      </c>
      <c r="CU400" s="45"/>
      <c r="CV400" s="45"/>
      <c r="CW400" s="45"/>
      <c r="CX400" s="45">
        <v>2</v>
      </c>
      <c r="CY400" s="43">
        <f t="shared" si="159"/>
        <v>38</v>
      </c>
      <c r="CZ400" s="42">
        <f t="shared" si="160"/>
        <v>1</v>
      </c>
      <c r="DA400" s="43">
        <f t="shared" si="161"/>
        <v>0</v>
      </c>
      <c r="DB400" s="42">
        <f t="shared" si="162"/>
        <v>0</v>
      </c>
      <c r="DC400" s="43">
        <f t="shared" si="163"/>
        <v>0</v>
      </c>
      <c r="DD400" s="42">
        <f t="shared" si="164"/>
        <v>0</v>
      </c>
      <c r="DE400" s="43">
        <f t="shared" si="165"/>
        <v>0</v>
      </c>
      <c r="DF400" s="42">
        <f t="shared" si="166"/>
        <v>0</v>
      </c>
      <c r="DG400" s="52">
        <f t="shared" si="167"/>
        <v>2</v>
      </c>
      <c r="DH400" s="43" t="str">
        <f t="shared" si="169"/>
        <v>Đạt mục tiêu</v>
      </c>
      <c r="DI400" s="39"/>
    </row>
    <row r="401" spans="1:113" s="38" customFormat="1" ht="27" hidden="1" customHeight="1" x14ac:dyDescent="0.25">
      <c r="A401" s="631"/>
      <c r="B401" s="283"/>
      <c r="C401" s="708"/>
      <c r="D401" s="694"/>
      <c r="E401" s="708"/>
      <c r="F401" s="694"/>
      <c r="G401" s="708"/>
      <c r="H401" s="352" t="s">
        <v>354</v>
      </c>
      <c r="I401" s="327"/>
      <c r="J401" s="329" t="s">
        <v>49</v>
      </c>
      <c r="K401" s="329" t="s">
        <v>27</v>
      </c>
      <c r="L401" s="310" t="s">
        <v>347</v>
      </c>
      <c r="M401" s="341" t="s">
        <v>37</v>
      </c>
      <c r="N401" s="51" t="s">
        <v>24</v>
      </c>
      <c r="O401" s="50"/>
      <c r="P401" s="341"/>
      <c r="Q401" s="341"/>
      <c r="R401" s="341"/>
      <c r="S401" s="341"/>
      <c r="T401" s="341"/>
      <c r="U401" s="341"/>
      <c r="V401" s="341"/>
      <c r="W401" s="341"/>
      <c r="X401" s="341"/>
      <c r="Y401" s="341"/>
      <c r="Z401" s="341" t="s">
        <v>24</v>
      </c>
      <c r="AA401" s="47">
        <f t="shared" si="168"/>
        <v>1</v>
      </c>
      <c r="AB401" s="341"/>
      <c r="AC401" s="341"/>
      <c r="AD401" s="329"/>
      <c r="AE401" s="329"/>
      <c r="AF401" s="329"/>
      <c r="AG401" s="329"/>
      <c r="AH401" s="329"/>
      <c r="AI401" s="329"/>
      <c r="AJ401" s="329"/>
      <c r="AK401" s="329"/>
      <c r="AL401" s="329"/>
      <c r="AM401" s="329"/>
      <c r="AN401" s="329"/>
      <c r="AO401" s="329"/>
      <c r="AP401" s="329"/>
      <c r="AQ401" s="329"/>
      <c r="AR401" s="329"/>
      <c r="AS401" s="329"/>
      <c r="AT401" s="329"/>
      <c r="AU401" s="329"/>
      <c r="AV401" s="329"/>
      <c r="AW401" s="329"/>
      <c r="AX401" s="329"/>
      <c r="AY401" s="39"/>
      <c r="AZ401" s="39"/>
      <c r="BA401" s="39"/>
      <c r="BB401" s="39"/>
      <c r="BC401" s="329"/>
      <c r="BD401" s="329"/>
      <c r="BE401" s="329"/>
      <c r="BF401" s="329"/>
      <c r="BG401" s="329"/>
      <c r="BH401" s="329"/>
      <c r="BI401" s="329"/>
      <c r="BJ401" s="45">
        <v>2</v>
      </c>
      <c r="BK401" s="45">
        <v>2</v>
      </c>
      <c r="BL401" s="45">
        <v>2</v>
      </c>
      <c r="BM401" s="45">
        <v>2</v>
      </c>
      <c r="BN401" s="45">
        <v>2</v>
      </c>
      <c r="BO401" s="45">
        <v>2</v>
      </c>
      <c r="BP401" s="45">
        <v>2</v>
      </c>
      <c r="BQ401" s="45">
        <v>2</v>
      </c>
      <c r="BR401" s="45">
        <v>2</v>
      </c>
      <c r="BS401" s="45">
        <v>2</v>
      </c>
      <c r="BT401" s="45">
        <v>2</v>
      </c>
      <c r="BU401" s="45">
        <v>2</v>
      </c>
      <c r="BV401" s="45">
        <v>2</v>
      </c>
      <c r="BW401" s="45">
        <v>2</v>
      </c>
      <c r="BX401" s="45">
        <v>2</v>
      </c>
      <c r="BY401" s="45">
        <v>2</v>
      </c>
      <c r="BZ401" s="45">
        <v>2</v>
      </c>
      <c r="CA401" s="45">
        <v>2</v>
      </c>
      <c r="CB401" s="45">
        <v>2</v>
      </c>
      <c r="CC401" s="45">
        <v>2</v>
      </c>
      <c r="CD401" s="45">
        <v>2</v>
      </c>
      <c r="CE401" s="45">
        <v>2</v>
      </c>
      <c r="CF401" s="45">
        <v>2</v>
      </c>
      <c r="CG401" s="45">
        <v>2</v>
      </c>
      <c r="CH401" s="45">
        <v>2</v>
      </c>
      <c r="CI401" s="45">
        <v>2</v>
      </c>
      <c r="CJ401" s="45">
        <v>2</v>
      </c>
      <c r="CK401" s="45">
        <v>2</v>
      </c>
      <c r="CL401" s="45">
        <v>2</v>
      </c>
      <c r="CM401" s="45">
        <v>2</v>
      </c>
      <c r="CN401" s="45">
        <v>2</v>
      </c>
      <c r="CO401" s="45">
        <v>2</v>
      </c>
      <c r="CP401" s="45">
        <v>2</v>
      </c>
      <c r="CQ401" s="45">
        <v>2</v>
      </c>
      <c r="CR401" s="45">
        <v>2</v>
      </c>
      <c r="CS401" s="45">
        <v>2</v>
      </c>
      <c r="CT401" s="45">
        <v>2</v>
      </c>
      <c r="CU401" s="45"/>
      <c r="CV401" s="45"/>
      <c r="CW401" s="45"/>
      <c r="CX401" s="45">
        <v>2</v>
      </c>
      <c r="CY401" s="43">
        <f t="shared" si="159"/>
        <v>38</v>
      </c>
      <c r="CZ401" s="42">
        <f t="shared" si="160"/>
        <v>1</v>
      </c>
      <c r="DA401" s="43">
        <f t="shared" si="161"/>
        <v>0</v>
      </c>
      <c r="DB401" s="42">
        <f t="shared" si="162"/>
        <v>0</v>
      </c>
      <c r="DC401" s="43">
        <f t="shared" si="163"/>
        <v>0</v>
      </c>
      <c r="DD401" s="42">
        <f t="shared" si="164"/>
        <v>0</v>
      </c>
      <c r="DE401" s="43">
        <f t="shared" si="165"/>
        <v>0</v>
      </c>
      <c r="DF401" s="42">
        <f t="shared" si="166"/>
        <v>0</v>
      </c>
      <c r="DG401" s="52">
        <f t="shared" si="167"/>
        <v>2</v>
      </c>
      <c r="DH401" s="43" t="str">
        <f t="shared" si="169"/>
        <v>Đạt mục tiêu</v>
      </c>
      <c r="DI401" s="39"/>
    </row>
    <row r="402" spans="1:113" s="38" customFormat="1" ht="52.5" customHeight="1" x14ac:dyDescent="0.25">
      <c r="A402" s="627">
        <v>42</v>
      </c>
      <c r="B402" s="629"/>
      <c r="C402" s="632" t="s">
        <v>353</v>
      </c>
      <c r="D402" s="623" t="s">
        <v>35</v>
      </c>
      <c r="E402" s="632" t="s">
        <v>352</v>
      </c>
      <c r="F402" s="665" t="s">
        <v>34</v>
      </c>
      <c r="G402" s="700" t="s">
        <v>352</v>
      </c>
      <c r="H402" s="317" t="s">
        <v>351</v>
      </c>
      <c r="I402" s="528" t="s">
        <v>1123</v>
      </c>
      <c r="J402" s="259" t="s">
        <v>33</v>
      </c>
      <c r="K402" s="580" t="s">
        <v>27</v>
      </c>
      <c r="L402" s="405" t="s">
        <v>347</v>
      </c>
      <c r="M402" s="341" t="s">
        <v>37</v>
      </c>
      <c r="N402" s="51" t="s">
        <v>24</v>
      </c>
      <c r="O402" s="50">
        <v>1</v>
      </c>
      <c r="P402" s="341"/>
      <c r="Q402" s="341"/>
      <c r="R402" s="341"/>
      <c r="S402" s="341"/>
      <c r="T402" s="341"/>
      <c r="U402" s="341"/>
      <c r="V402" s="341"/>
      <c r="W402" s="341"/>
      <c r="X402" s="341"/>
      <c r="Y402" s="341" t="s">
        <v>24</v>
      </c>
      <c r="Z402" s="341"/>
      <c r="AA402" s="47">
        <f t="shared" si="168"/>
        <v>1</v>
      </c>
      <c r="AB402" s="341"/>
      <c r="AC402" s="341"/>
      <c r="AD402" s="329"/>
      <c r="AE402" s="329"/>
      <c r="AF402" s="329"/>
      <c r="AG402" s="329"/>
      <c r="AH402" s="329"/>
      <c r="AI402" s="329"/>
      <c r="AJ402" s="329"/>
      <c r="AK402" s="329"/>
      <c r="AL402" s="329"/>
      <c r="AM402" s="329"/>
      <c r="AN402" s="329"/>
      <c r="AO402" s="329"/>
      <c r="AP402" s="329"/>
      <c r="AQ402" s="329"/>
      <c r="AR402" s="329"/>
      <c r="AS402" s="329"/>
      <c r="AT402" s="329"/>
      <c r="AU402" s="329"/>
      <c r="AV402" s="329"/>
      <c r="AW402" s="329"/>
      <c r="AX402" s="329" t="s">
        <v>56</v>
      </c>
      <c r="AY402" s="580"/>
      <c r="AZ402" s="477"/>
      <c r="BA402" s="47"/>
      <c r="BB402" s="47" t="s">
        <v>40</v>
      </c>
      <c r="BC402" s="329"/>
      <c r="BD402" s="329"/>
      <c r="BE402" s="329"/>
      <c r="BF402" s="329"/>
      <c r="BG402" s="329"/>
      <c r="BH402" s="329"/>
      <c r="BI402" s="329"/>
      <c r="BJ402" s="45">
        <v>2</v>
      </c>
      <c r="BK402" s="45">
        <v>2</v>
      </c>
      <c r="BL402" s="45">
        <v>2</v>
      </c>
      <c r="BM402" s="45">
        <v>2</v>
      </c>
      <c r="BN402" s="45">
        <v>2</v>
      </c>
      <c r="BO402" s="45">
        <v>2</v>
      </c>
      <c r="BP402" s="45">
        <v>2</v>
      </c>
      <c r="BQ402" s="45">
        <v>2</v>
      </c>
      <c r="BR402" s="45">
        <v>2</v>
      </c>
      <c r="BS402" s="45">
        <v>2</v>
      </c>
      <c r="BT402" s="45">
        <v>2</v>
      </c>
      <c r="BU402" s="45">
        <v>2</v>
      </c>
      <c r="BV402" s="45">
        <v>2</v>
      </c>
      <c r="BW402" s="45">
        <v>2</v>
      </c>
      <c r="BX402" s="45">
        <v>2</v>
      </c>
      <c r="BY402" s="45">
        <v>2</v>
      </c>
      <c r="BZ402" s="45">
        <v>2</v>
      </c>
      <c r="CA402" s="45">
        <v>2</v>
      </c>
      <c r="CB402" s="45">
        <v>2</v>
      </c>
      <c r="CC402" s="45">
        <v>2</v>
      </c>
      <c r="CD402" s="45">
        <v>2</v>
      </c>
      <c r="CE402" s="45">
        <v>2</v>
      </c>
      <c r="CF402" s="45">
        <v>2</v>
      </c>
      <c r="CG402" s="45">
        <v>2</v>
      </c>
      <c r="CH402" s="45">
        <v>2</v>
      </c>
      <c r="CI402" s="45">
        <v>2</v>
      </c>
      <c r="CJ402" s="45">
        <v>2</v>
      </c>
      <c r="CK402" s="45">
        <v>2</v>
      </c>
      <c r="CL402" s="45">
        <v>2</v>
      </c>
      <c r="CM402" s="45">
        <v>2</v>
      </c>
      <c r="CN402" s="45">
        <v>2</v>
      </c>
      <c r="CO402" s="45">
        <v>2</v>
      </c>
      <c r="CP402" s="45">
        <v>2</v>
      </c>
      <c r="CQ402" s="45">
        <v>2</v>
      </c>
      <c r="CR402" s="45">
        <v>2</v>
      </c>
      <c r="CS402" s="45">
        <v>2</v>
      </c>
      <c r="CT402" s="45">
        <v>2</v>
      </c>
      <c r="CU402" s="45"/>
      <c r="CV402" s="45"/>
      <c r="CW402" s="45"/>
      <c r="CX402" s="45">
        <v>2</v>
      </c>
      <c r="CY402" s="43">
        <f t="shared" si="159"/>
        <v>38</v>
      </c>
      <c r="CZ402" s="42">
        <f t="shared" si="160"/>
        <v>1</v>
      </c>
      <c r="DA402" s="43">
        <f t="shared" si="161"/>
        <v>0</v>
      </c>
      <c r="DB402" s="42">
        <f t="shared" si="162"/>
        <v>0</v>
      </c>
      <c r="DC402" s="43">
        <f t="shared" si="163"/>
        <v>0</v>
      </c>
      <c r="DD402" s="42">
        <f t="shared" si="164"/>
        <v>0</v>
      </c>
      <c r="DE402" s="43">
        <f t="shared" si="165"/>
        <v>0</v>
      </c>
      <c r="DF402" s="42">
        <f t="shared" si="166"/>
        <v>0</v>
      </c>
      <c r="DG402" s="52">
        <f t="shared" si="167"/>
        <v>2</v>
      </c>
      <c r="DH402" s="43" t="str">
        <f t="shared" si="169"/>
        <v>Đạt mục tiêu</v>
      </c>
      <c r="DI402" s="47"/>
    </row>
    <row r="403" spans="1:113" s="38" customFormat="1" ht="27.75" hidden="1" customHeight="1" x14ac:dyDescent="0.25">
      <c r="A403" s="628"/>
      <c r="B403" s="630"/>
      <c r="C403" s="665"/>
      <c r="D403" s="665"/>
      <c r="E403" s="665"/>
      <c r="F403" s="665"/>
      <c r="G403" s="667"/>
      <c r="H403" s="310" t="s">
        <v>350</v>
      </c>
      <c r="I403" s="327"/>
      <c r="J403" s="329" t="s">
        <v>47</v>
      </c>
      <c r="K403" s="329" t="s">
        <v>27</v>
      </c>
      <c r="L403" s="310" t="s">
        <v>347</v>
      </c>
      <c r="M403" s="341" t="s">
        <v>37</v>
      </c>
      <c r="N403" s="51" t="s">
        <v>24</v>
      </c>
      <c r="O403" s="50"/>
      <c r="P403" s="341"/>
      <c r="Q403" s="341"/>
      <c r="R403" s="341"/>
      <c r="S403" s="341"/>
      <c r="T403" s="341" t="s">
        <v>24</v>
      </c>
      <c r="U403" s="341"/>
      <c r="V403" s="341"/>
      <c r="W403" s="341"/>
      <c r="X403" s="341"/>
      <c r="Y403" s="341"/>
      <c r="Z403" s="341"/>
      <c r="AA403" s="47">
        <v>1</v>
      </c>
      <c r="AB403" s="341"/>
      <c r="AC403" s="341"/>
      <c r="AD403" s="329"/>
      <c r="AE403" s="329"/>
      <c r="AF403" s="329"/>
      <c r="AG403" s="329"/>
      <c r="AH403" s="329"/>
      <c r="AI403" s="329"/>
      <c r="AJ403" s="329"/>
      <c r="AK403" s="329"/>
      <c r="AL403" s="329"/>
      <c r="AM403" s="329"/>
      <c r="AN403" s="329"/>
      <c r="AO403" s="329"/>
      <c r="AP403" s="329" t="s">
        <v>40</v>
      </c>
      <c r="AQ403" s="329" t="s">
        <v>40</v>
      </c>
      <c r="AR403" s="329" t="s">
        <v>40</v>
      </c>
      <c r="AS403" s="329"/>
      <c r="AT403" s="329"/>
      <c r="AU403" s="329"/>
      <c r="AV403" s="329"/>
      <c r="AW403" s="329"/>
      <c r="AX403" s="329"/>
      <c r="AY403" s="39"/>
      <c r="AZ403" s="39"/>
      <c r="BA403" s="39"/>
      <c r="BB403" s="39"/>
      <c r="BC403" s="329"/>
      <c r="BD403" s="329"/>
      <c r="BE403" s="329"/>
      <c r="BF403" s="329"/>
      <c r="BG403" s="329"/>
      <c r="BH403" s="329"/>
      <c r="BI403" s="329"/>
      <c r="BJ403" s="45">
        <v>2</v>
      </c>
      <c r="BK403" s="45">
        <v>2</v>
      </c>
      <c r="BL403" s="45">
        <v>2</v>
      </c>
      <c r="BM403" s="45">
        <v>2</v>
      </c>
      <c r="BN403" s="45">
        <v>2</v>
      </c>
      <c r="BO403" s="45">
        <v>2</v>
      </c>
      <c r="BP403" s="45">
        <v>2</v>
      </c>
      <c r="BQ403" s="45">
        <v>2</v>
      </c>
      <c r="BR403" s="45">
        <v>2</v>
      </c>
      <c r="BS403" s="45">
        <v>2</v>
      </c>
      <c r="BT403" s="45">
        <v>2</v>
      </c>
      <c r="BU403" s="45">
        <v>2</v>
      </c>
      <c r="BV403" s="45">
        <v>2</v>
      </c>
      <c r="BW403" s="45">
        <v>2</v>
      </c>
      <c r="BX403" s="45">
        <v>2</v>
      </c>
      <c r="BY403" s="45">
        <v>2</v>
      </c>
      <c r="BZ403" s="45">
        <v>2</v>
      </c>
      <c r="CA403" s="45">
        <v>2</v>
      </c>
      <c r="CB403" s="45">
        <v>2</v>
      </c>
      <c r="CC403" s="45">
        <v>2</v>
      </c>
      <c r="CD403" s="45">
        <v>2</v>
      </c>
      <c r="CE403" s="45">
        <v>2</v>
      </c>
      <c r="CF403" s="45">
        <v>2</v>
      </c>
      <c r="CG403" s="45">
        <v>2</v>
      </c>
      <c r="CH403" s="45">
        <v>2</v>
      </c>
      <c r="CI403" s="45">
        <v>2</v>
      </c>
      <c r="CJ403" s="45">
        <v>2</v>
      </c>
      <c r="CK403" s="45">
        <v>2</v>
      </c>
      <c r="CL403" s="45">
        <v>2</v>
      </c>
      <c r="CM403" s="45">
        <v>2</v>
      </c>
      <c r="CN403" s="45">
        <v>2</v>
      </c>
      <c r="CO403" s="45">
        <v>2</v>
      </c>
      <c r="CP403" s="45">
        <v>2</v>
      </c>
      <c r="CQ403" s="45">
        <v>2</v>
      </c>
      <c r="CR403" s="45">
        <v>2</v>
      </c>
      <c r="CS403" s="45">
        <v>2</v>
      </c>
      <c r="CT403" s="45">
        <v>2</v>
      </c>
      <c r="CU403" s="45"/>
      <c r="CV403" s="45"/>
      <c r="CW403" s="45"/>
      <c r="CX403" s="45">
        <v>2</v>
      </c>
      <c r="CY403" s="43">
        <f t="shared" si="159"/>
        <v>38</v>
      </c>
      <c r="CZ403" s="42">
        <f t="shared" si="160"/>
        <v>1</v>
      </c>
      <c r="DA403" s="43">
        <f t="shared" si="161"/>
        <v>0</v>
      </c>
      <c r="DB403" s="42">
        <f t="shared" si="162"/>
        <v>0</v>
      </c>
      <c r="DC403" s="43">
        <f t="shared" si="163"/>
        <v>0</v>
      </c>
      <c r="DD403" s="42">
        <f t="shared" si="164"/>
        <v>0</v>
      </c>
      <c r="DE403" s="43">
        <f t="shared" si="165"/>
        <v>0</v>
      </c>
      <c r="DF403" s="42">
        <f t="shared" si="166"/>
        <v>0</v>
      </c>
      <c r="DG403" s="52">
        <f t="shared" si="167"/>
        <v>2</v>
      </c>
      <c r="DH403" s="43" t="str">
        <f t="shared" si="169"/>
        <v>Đạt mục tiêu</v>
      </c>
      <c r="DI403" s="39"/>
    </row>
    <row r="404" spans="1:113" s="38" customFormat="1" ht="27.75" hidden="1" customHeight="1" x14ac:dyDescent="0.25">
      <c r="A404" s="628"/>
      <c r="B404" s="630"/>
      <c r="C404" s="665"/>
      <c r="D404" s="665"/>
      <c r="E404" s="665"/>
      <c r="F404" s="665"/>
      <c r="G404" s="668"/>
      <c r="H404" s="310" t="s">
        <v>350</v>
      </c>
      <c r="I404" s="327"/>
      <c r="J404" s="329" t="s">
        <v>43</v>
      </c>
      <c r="K404" s="329" t="s">
        <v>27</v>
      </c>
      <c r="L404" s="310" t="s">
        <v>347</v>
      </c>
      <c r="M404" s="341" t="s">
        <v>37</v>
      </c>
      <c r="N404" s="51" t="s">
        <v>24</v>
      </c>
      <c r="O404" s="50"/>
      <c r="P404" s="341"/>
      <c r="Q404" s="341"/>
      <c r="R404" s="341"/>
      <c r="S404" s="341" t="s">
        <v>24</v>
      </c>
      <c r="T404" s="341"/>
      <c r="U404" s="341"/>
      <c r="V404" s="341"/>
      <c r="W404" s="341"/>
      <c r="X404" s="341"/>
      <c r="Y404" s="341"/>
      <c r="Z404" s="341"/>
      <c r="AA404" s="47">
        <f>COUNTIF(P404:Z404,"x")</f>
        <v>1</v>
      </c>
      <c r="AB404" s="341"/>
      <c r="AC404" s="341"/>
      <c r="AD404" s="329"/>
      <c r="AE404" s="329"/>
      <c r="AF404" s="329"/>
      <c r="AG404" s="329"/>
      <c r="AH404" s="329"/>
      <c r="AI404" s="329"/>
      <c r="AJ404" s="329"/>
      <c r="AK404" s="329" t="s">
        <v>40</v>
      </c>
      <c r="AL404" s="329" t="s">
        <v>40</v>
      </c>
      <c r="AM404" s="329" t="s">
        <v>40</v>
      </c>
      <c r="AN404" s="329" t="s">
        <v>40</v>
      </c>
      <c r="AO404" s="329" t="s">
        <v>40</v>
      </c>
      <c r="AP404" s="329"/>
      <c r="AQ404" s="329"/>
      <c r="AR404" s="329"/>
      <c r="AS404" s="329"/>
      <c r="AT404" s="329"/>
      <c r="AU404" s="329"/>
      <c r="AV404" s="329"/>
      <c r="AW404" s="329"/>
      <c r="AX404" s="329"/>
      <c r="AY404" s="39"/>
      <c r="AZ404" s="39"/>
      <c r="BA404" s="39"/>
      <c r="BB404" s="39"/>
      <c r="BC404" s="329"/>
      <c r="BD404" s="329"/>
      <c r="BE404" s="329"/>
      <c r="BF404" s="329"/>
      <c r="BG404" s="329"/>
      <c r="BH404" s="329"/>
      <c r="BI404" s="329"/>
      <c r="BJ404" s="45">
        <v>2</v>
      </c>
      <c r="BK404" s="45">
        <v>1</v>
      </c>
      <c r="BL404" s="45">
        <v>2</v>
      </c>
      <c r="BM404" s="45">
        <v>2</v>
      </c>
      <c r="BN404" s="45">
        <v>2</v>
      </c>
      <c r="BO404" s="45">
        <v>2</v>
      </c>
      <c r="BP404" s="45">
        <v>2</v>
      </c>
      <c r="BQ404" s="45">
        <v>2</v>
      </c>
      <c r="BR404" s="45">
        <v>2</v>
      </c>
      <c r="BS404" s="45">
        <v>2</v>
      </c>
      <c r="BT404" s="45">
        <v>1</v>
      </c>
      <c r="BU404" s="45">
        <v>2</v>
      </c>
      <c r="BV404" s="45">
        <v>2</v>
      </c>
      <c r="BW404" s="45">
        <v>2</v>
      </c>
      <c r="BX404" s="45">
        <v>2</v>
      </c>
      <c r="BY404" s="45">
        <v>2</v>
      </c>
      <c r="BZ404" s="45">
        <v>1</v>
      </c>
      <c r="CA404" s="45">
        <v>2</v>
      </c>
      <c r="CB404" s="45">
        <v>2</v>
      </c>
      <c r="CC404" s="45">
        <v>2</v>
      </c>
      <c r="CD404" s="45">
        <v>2</v>
      </c>
      <c r="CE404" s="45">
        <v>2</v>
      </c>
      <c r="CF404" s="45">
        <v>2</v>
      </c>
      <c r="CG404" s="45">
        <v>2</v>
      </c>
      <c r="CH404" s="45">
        <v>2</v>
      </c>
      <c r="CI404" s="45">
        <v>2</v>
      </c>
      <c r="CJ404" s="45">
        <v>2</v>
      </c>
      <c r="CK404" s="45">
        <v>2</v>
      </c>
      <c r="CL404" s="45">
        <v>2</v>
      </c>
      <c r="CM404" s="45">
        <v>2</v>
      </c>
      <c r="CN404" s="45">
        <v>1</v>
      </c>
      <c r="CO404" s="45">
        <v>2</v>
      </c>
      <c r="CP404" s="45">
        <v>2</v>
      </c>
      <c r="CQ404" s="45">
        <v>2</v>
      </c>
      <c r="CR404" s="45">
        <v>2</v>
      </c>
      <c r="CS404" s="45">
        <v>2</v>
      </c>
      <c r="CT404" s="45">
        <v>2</v>
      </c>
      <c r="CU404" s="45">
        <v>2</v>
      </c>
      <c r="CV404" s="45">
        <v>2</v>
      </c>
      <c r="CW404" s="45">
        <v>2</v>
      </c>
      <c r="CX404" s="45">
        <v>2</v>
      </c>
      <c r="CY404" s="43">
        <f t="shared" si="159"/>
        <v>37</v>
      </c>
      <c r="CZ404" s="53">
        <f t="shared" si="160"/>
        <v>0.90243902439024393</v>
      </c>
      <c r="DA404" s="43">
        <f t="shared" si="161"/>
        <v>4</v>
      </c>
      <c r="DB404" s="42">
        <f t="shared" si="162"/>
        <v>9.7560975609756101E-2</v>
      </c>
      <c r="DC404" s="43">
        <f t="shared" si="163"/>
        <v>0</v>
      </c>
      <c r="DD404" s="42">
        <f t="shared" si="164"/>
        <v>0</v>
      </c>
      <c r="DE404" s="43">
        <f t="shared" si="165"/>
        <v>0</v>
      </c>
      <c r="DF404" s="42">
        <f t="shared" si="166"/>
        <v>0</v>
      </c>
      <c r="DG404" s="52">
        <f t="shared" si="167"/>
        <v>1.9024390243902438</v>
      </c>
      <c r="DH404" s="43" t="str">
        <f t="shared" si="169"/>
        <v>Đạt mục tiêu</v>
      </c>
      <c r="DI404" s="39"/>
    </row>
    <row r="405" spans="1:113" s="38" customFormat="1" ht="58.5" hidden="1" customHeight="1" x14ac:dyDescent="0.25">
      <c r="A405" s="268">
        <v>150</v>
      </c>
      <c r="B405" s="630"/>
      <c r="C405" s="310" t="s">
        <v>349</v>
      </c>
      <c r="D405" s="310" t="s">
        <v>223</v>
      </c>
      <c r="E405" s="310" t="s">
        <v>348</v>
      </c>
      <c r="F405" s="310" t="s">
        <v>223</v>
      </c>
      <c r="G405" s="310" t="s">
        <v>348</v>
      </c>
      <c r="H405" s="310" t="s">
        <v>348</v>
      </c>
      <c r="I405" s="327"/>
      <c r="J405" s="329" t="s">
        <v>49</v>
      </c>
      <c r="K405" s="329" t="s">
        <v>27</v>
      </c>
      <c r="L405" s="310" t="s">
        <v>347</v>
      </c>
      <c r="M405" s="341" t="s">
        <v>37</v>
      </c>
      <c r="N405" s="51" t="s">
        <v>24</v>
      </c>
      <c r="O405" s="50"/>
      <c r="P405" s="341"/>
      <c r="Q405" s="341"/>
      <c r="R405" s="341"/>
      <c r="S405" s="341"/>
      <c r="T405" s="341"/>
      <c r="U405" s="341"/>
      <c r="V405" s="341"/>
      <c r="W405" s="341"/>
      <c r="X405" s="341"/>
      <c r="Y405" s="341"/>
      <c r="Z405" s="341" t="s">
        <v>24</v>
      </c>
      <c r="AA405" s="47">
        <f>COUNTIF(P405:Z405,"x")</f>
        <v>1</v>
      </c>
      <c r="AB405" s="341"/>
      <c r="AC405" s="341"/>
      <c r="AD405" s="329"/>
      <c r="AE405" s="329"/>
      <c r="AF405" s="329"/>
      <c r="AG405" s="329"/>
      <c r="AH405" s="329"/>
      <c r="AI405" s="329"/>
      <c r="AJ405" s="329"/>
      <c r="AK405" s="329"/>
      <c r="AL405" s="329"/>
      <c r="AM405" s="329"/>
      <c r="AN405" s="329"/>
      <c r="AO405" s="329"/>
      <c r="AP405" s="329"/>
      <c r="AQ405" s="329"/>
      <c r="AR405" s="329"/>
      <c r="AS405" s="329"/>
      <c r="AT405" s="329"/>
      <c r="AU405" s="329"/>
      <c r="AV405" s="329"/>
      <c r="AW405" s="329"/>
      <c r="AX405" s="329"/>
      <c r="AY405" s="39"/>
      <c r="AZ405" s="39"/>
      <c r="BA405" s="39"/>
      <c r="BB405" s="39"/>
      <c r="BC405" s="329"/>
      <c r="BD405" s="329"/>
      <c r="BE405" s="329"/>
      <c r="BF405" s="329"/>
      <c r="BG405" s="329"/>
      <c r="BH405" s="329"/>
      <c r="BI405" s="329" t="s">
        <v>40</v>
      </c>
      <c r="BJ405" s="45">
        <v>2</v>
      </c>
      <c r="BK405" s="45">
        <v>2</v>
      </c>
      <c r="BL405" s="45">
        <v>2</v>
      </c>
      <c r="BM405" s="45">
        <v>2</v>
      </c>
      <c r="BN405" s="45">
        <v>2</v>
      </c>
      <c r="BO405" s="45">
        <v>2</v>
      </c>
      <c r="BP405" s="45">
        <v>2</v>
      </c>
      <c r="BQ405" s="45">
        <v>2</v>
      </c>
      <c r="BR405" s="45">
        <v>2</v>
      </c>
      <c r="BS405" s="45">
        <v>2</v>
      </c>
      <c r="BT405" s="45">
        <v>2</v>
      </c>
      <c r="BU405" s="45">
        <v>2</v>
      </c>
      <c r="BV405" s="45">
        <v>2</v>
      </c>
      <c r="BW405" s="45">
        <v>2</v>
      </c>
      <c r="BX405" s="45">
        <v>2</v>
      </c>
      <c r="BY405" s="45">
        <v>2</v>
      </c>
      <c r="BZ405" s="45">
        <v>2</v>
      </c>
      <c r="CA405" s="45">
        <v>2</v>
      </c>
      <c r="CB405" s="45">
        <v>2</v>
      </c>
      <c r="CC405" s="45">
        <v>2</v>
      </c>
      <c r="CD405" s="45">
        <v>2</v>
      </c>
      <c r="CE405" s="45">
        <v>2</v>
      </c>
      <c r="CF405" s="45">
        <v>2</v>
      </c>
      <c r="CG405" s="45">
        <v>2</v>
      </c>
      <c r="CH405" s="45">
        <v>2</v>
      </c>
      <c r="CI405" s="45">
        <v>2</v>
      </c>
      <c r="CJ405" s="45">
        <v>2</v>
      </c>
      <c r="CK405" s="45">
        <v>2</v>
      </c>
      <c r="CL405" s="45">
        <v>2</v>
      </c>
      <c r="CM405" s="45">
        <v>2</v>
      </c>
      <c r="CN405" s="45">
        <v>2</v>
      </c>
      <c r="CO405" s="45">
        <v>2</v>
      </c>
      <c r="CP405" s="45">
        <v>2</v>
      </c>
      <c r="CQ405" s="45">
        <v>2</v>
      </c>
      <c r="CR405" s="45">
        <v>2</v>
      </c>
      <c r="CS405" s="45">
        <v>2</v>
      </c>
      <c r="CT405" s="45">
        <v>2</v>
      </c>
      <c r="CU405" s="45"/>
      <c r="CV405" s="45"/>
      <c r="CW405" s="45"/>
      <c r="CX405" s="45">
        <v>2</v>
      </c>
      <c r="CY405" s="43">
        <f t="shared" si="159"/>
        <v>38</v>
      </c>
      <c r="CZ405" s="42">
        <f t="shared" si="160"/>
        <v>0.97435897435897434</v>
      </c>
      <c r="DA405" s="43">
        <f t="shared" si="161"/>
        <v>0</v>
      </c>
      <c r="DB405" s="42">
        <f t="shared" si="162"/>
        <v>0</v>
      </c>
      <c r="DC405" s="43">
        <f t="shared" si="163"/>
        <v>0</v>
      </c>
      <c r="DD405" s="42">
        <f t="shared" si="164"/>
        <v>0</v>
      </c>
      <c r="DE405" s="43">
        <f t="shared" si="165"/>
        <v>0</v>
      </c>
      <c r="DF405" s="42">
        <f t="shared" si="166"/>
        <v>0</v>
      </c>
      <c r="DG405" s="52">
        <f t="shared" si="167"/>
        <v>1.9487179487179487</v>
      </c>
      <c r="DH405" s="43" t="str">
        <f t="shared" si="169"/>
        <v>Đạt mục tiêu</v>
      </c>
      <c r="DI405" s="39"/>
    </row>
    <row r="406" spans="1:113" ht="20.25" customHeight="1" x14ac:dyDescent="0.25">
      <c r="A406" s="646"/>
      <c r="B406" s="630"/>
      <c r="C406" s="606" t="s">
        <v>346</v>
      </c>
      <c r="D406" s="607"/>
      <c r="E406" s="608"/>
      <c r="F406" s="607"/>
      <c r="G406" s="607"/>
      <c r="H406" s="613"/>
      <c r="I406" s="528"/>
      <c r="J406" s="262" t="s">
        <v>314</v>
      </c>
      <c r="K406" s="404" t="s">
        <v>314</v>
      </c>
      <c r="L406" s="262" t="s">
        <v>314</v>
      </c>
      <c r="M406" s="385"/>
      <c r="N406" s="385"/>
      <c r="O406" s="385"/>
      <c r="P406" s="385"/>
      <c r="Q406" s="385"/>
      <c r="R406" s="385"/>
      <c r="S406" s="385"/>
      <c r="T406" s="385"/>
      <c r="U406" s="385"/>
      <c r="V406" s="385"/>
      <c r="W406" s="385"/>
      <c r="X406" s="385"/>
      <c r="Y406" s="385"/>
      <c r="Z406" s="385"/>
      <c r="AA406" s="385"/>
      <c r="AB406" s="385"/>
      <c r="AC406" s="385"/>
      <c r="AD406" s="385"/>
      <c r="AE406" s="385"/>
      <c r="AF406" s="385"/>
      <c r="AG406" s="385"/>
      <c r="AH406" s="385"/>
      <c r="AI406" s="385"/>
      <c r="AJ406" s="385"/>
      <c r="AK406" s="385"/>
      <c r="AL406" s="385"/>
      <c r="AM406" s="385"/>
      <c r="AN406" s="385"/>
      <c r="AO406" s="385"/>
      <c r="AP406" s="385"/>
      <c r="AQ406" s="385"/>
      <c r="AR406" s="385"/>
      <c r="AS406" s="385"/>
      <c r="AT406" s="385"/>
      <c r="AU406" s="385"/>
      <c r="AV406" s="385"/>
      <c r="AW406" s="385"/>
      <c r="AX406" s="385"/>
      <c r="AY406" s="262" t="s">
        <v>314</v>
      </c>
      <c r="AZ406" s="437"/>
      <c r="BA406" s="437" t="s">
        <v>314</v>
      </c>
      <c r="BB406" s="437"/>
      <c r="BC406" s="385"/>
      <c r="BD406" s="385"/>
      <c r="BE406" s="385"/>
      <c r="BF406" s="385"/>
      <c r="BG406" s="385"/>
      <c r="BH406" s="385"/>
      <c r="BI406" s="385"/>
      <c r="BJ406" s="385"/>
      <c r="BK406" s="385"/>
      <c r="BL406" s="385"/>
      <c r="BM406" s="385"/>
      <c r="BN406" s="385"/>
      <c r="BO406" s="385"/>
      <c r="BP406" s="385"/>
      <c r="BQ406" s="385"/>
      <c r="BR406" s="385"/>
      <c r="BS406" s="385"/>
      <c r="BT406" s="385"/>
      <c r="BU406" s="385"/>
      <c r="BV406" s="385"/>
      <c r="BW406" s="385"/>
      <c r="BX406" s="385"/>
      <c r="BY406" s="385"/>
      <c r="BZ406" s="385"/>
      <c r="CA406" s="385"/>
      <c r="CB406" s="385"/>
      <c r="CC406" s="385"/>
      <c r="CD406" s="385"/>
      <c r="CE406" s="385"/>
      <c r="CF406" s="385"/>
      <c r="CG406" s="385"/>
      <c r="CH406" s="385"/>
      <c r="CI406" s="385"/>
      <c r="CJ406" s="385"/>
      <c r="CK406" s="385"/>
      <c r="CL406" s="385"/>
      <c r="CM406" s="385"/>
      <c r="CN406" s="385"/>
      <c r="CO406" s="385"/>
      <c r="CP406" s="385"/>
      <c r="CQ406" s="385"/>
      <c r="CR406" s="385"/>
      <c r="CS406" s="385"/>
      <c r="CT406" s="385"/>
      <c r="CU406" s="385"/>
      <c r="CV406" s="385"/>
      <c r="CW406" s="385"/>
      <c r="CX406" s="385"/>
      <c r="CY406" s="385"/>
      <c r="CZ406" s="385"/>
      <c r="DA406" s="385"/>
      <c r="DB406" s="385"/>
      <c r="DC406" s="385"/>
      <c r="DD406" s="385"/>
      <c r="DE406" s="385"/>
      <c r="DF406" s="385"/>
      <c r="DG406" s="385"/>
      <c r="DH406" s="385"/>
      <c r="DI406" s="437" t="s">
        <v>314</v>
      </c>
    </row>
    <row r="407" spans="1:113" ht="21" customHeight="1" x14ac:dyDescent="0.25">
      <c r="A407" s="647"/>
      <c r="B407" s="630"/>
      <c r="C407" s="564" t="s">
        <v>345</v>
      </c>
      <c r="D407" s="571"/>
      <c r="E407" s="566"/>
      <c r="F407" s="571"/>
      <c r="G407" s="565"/>
      <c r="H407" s="567"/>
      <c r="I407" s="528"/>
      <c r="J407" s="262" t="s">
        <v>314</v>
      </c>
      <c r="K407" s="404" t="s">
        <v>314</v>
      </c>
      <c r="L407" s="262" t="s">
        <v>314</v>
      </c>
      <c r="M407" s="385"/>
      <c r="N407" s="385"/>
      <c r="O407" s="385"/>
      <c r="P407" s="385"/>
      <c r="Q407" s="385"/>
      <c r="R407" s="385"/>
      <c r="S407" s="385"/>
      <c r="T407" s="385"/>
      <c r="U407" s="385"/>
      <c r="V407" s="385"/>
      <c r="W407" s="385"/>
      <c r="X407" s="385"/>
      <c r="Y407" s="385"/>
      <c r="Z407" s="385"/>
      <c r="AA407" s="385"/>
      <c r="AB407" s="385"/>
      <c r="AC407" s="385"/>
      <c r="AD407" s="385"/>
      <c r="AE407" s="385"/>
      <c r="AF407" s="385"/>
      <c r="AG407" s="385"/>
      <c r="AH407" s="385"/>
      <c r="AI407" s="385"/>
      <c r="AJ407" s="385"/>
      <c r="AK407" s="385"/>
      <c r="AL407" s="385"/>
      <c r="AM407" s="385"/>
      <c r="AN407" s="385"/>
      <c r="AO407" s="385"/>
      <c r="AP407" s="385"/>
      <c r="AQ407" s="385"/>
      <c r="AR407" s="385"/>
      <c r="AS407" s="385"/>
      <c r="AT407" s="385"/>
      <c r="AU407" s="385"/>
      <c r="AV407" s="385"/>
      <c r="AW407" s="385"/>
      <c r="AX407" s="385"/>
      <c r="AY407" s="262" t="s">
        <v>314</v>
      </c>
      <c r="AZ407" s="437"/>
      <c r="BA407" s="437" t="s">
        <v>314</v>
      </c>
      <c r="BB407" s="437"/>
      <c r="BC407" s="385"/>
      <c r="BD407" s="385"/>
      <c r="BE407" s="385"/>
      <c r="BF407" s="385"/>
      <c r="BG407" s="385"/>
      <c r="BH407" s="385"/>
      <c r="BI407" s="385"/>
      <c r="BJ407" s="385"/>
      <c r="BK407" s="385"/>
      <c r="BL407" s="385"/>
      <c r="BM407" s="385"/>
      <c r="BN407" s="385"/>
      <c r="BO407" s="385"/>
      <c r="BP407" s="385"/>
      <c r="BQ407" s="385"/>
      <c r="BR407" s="385"/>
      <c r="BS407" s="385"/>
      <c r="BT407" s="385"/>
      <c r="BU407" s="385"/>
      <c r="BV407" s="385"/>
      <c r="BW407" s="385"/>
      <c r="BX407" s="385"/>
      <c r="BY407" s="385"/>
      <c r="BZ407" s="385"/>
      <c r="CA407" s="385"/>
      <c r="CB407" s="385"/>
      <c r="CC407" s="385"/>
      <c r="CD407" s="385"/>
      <c r="CE407" s="385"/>
      <c r="CF407" s="385"/>
      <c r="CG407" s="385"/>
      <c r="CH407" s="385"/>
      <c r="CI407" s="385"/>
      <c r="CJ407" s="385"/>
      <c r="CK407" s="385"/>
      <c r="CL407" s="385"/>
      <c r="CM407" s="385"/>
      <c r="CN407" s="385"/>
      <c r="CO407" s="385"/>
      <c r="CP407" s="385"/>
      <c r="CQ407" s="385"/>
      <c r="CR407" s="385"/>
      <c r="CS407" s="385"/>
      <c r="CT407" s="385"/>
      <c r="CU407" s="385"/>
      <c r="CV407" s="385"/>
      <c r="CW407" s="385"/>
      <c r="CX407" s="385"/>
      <c r="CY407" s="385"/>
      <c r="CZ407" s="385"/>
      <c r="DA407" s="385"/>
      <c r="DB407" s="385"/>
      <c r="DC407" s="385"/>
      <c r="DD407" s="385"/>
      <c r="DE407" s="385"/>
      <c r="DF407" s="385"/>
      <c r="DG407" s="385"/>
      <c r="DH407" s="385"/>
      <c r="DI407" s="437" t="s">
        <v>314</v>
      </c>
    </row>
    <row r="408" spans="1:113" ht="24.75" customHeight="1" x14ac:dyDescent="0.25">
      <c r="A408" s="648"/>
      <c r="B408" s="630"/>
      <c r="C408" s="606" t="s">
        <v>344</v>
      </c>
      <c r="D408" s="607"/>
      <c r="E408" s="608"/>
      <c r="F408" s="607"/>
      <c r="G408" s="607"/>
      <c r="H408" s="613"/>
      <c r="I408" s="528"/>
      <c r="J408" s="262" t="s">
        <v>314</v>
      </c>
      <c r="K408" s="404" t="s">
        <v>314</v>
      </c>
      <c r="L408" s="262" t="s">
        <v>314</v>
      </c>
      <c r="M408" s="385"/>
      <c r="N408" s="385"/>
      <c r="O408" s="385"/>
      <c r="P408" s="385"/>
      <c r="Q408" s="385"/>
      <c r="R408" s="385"/>
      <c r="S408" s="385"/>
      <c r="T408" s="385"/>
      <c r="U408" s="385"/>
      <c r="V408" s="385"/>
      <c r="W408" s="385"/>
      <c r="X408" s="385"/>
      <c r="Y408" s="385"/>
      <c r="Z408" s="385"/>
      <c r="AA408" s="385"/>
      <c r="AB408" s="385"/>
      <c r="AC408" s="385"/>
      <c r="AD408" s="385"/>
      <c r="AE408" s="385"/>
      <c r="AF408" s="385"/>
      <c r="AG408" s="385"/>
      <c r="AH408" s="385"/>
      <c r="AI408" s="385"/>
      <c r="AJ408" s="385"/>
      <c r="AK408" s="385"/>
      <c r="AL408" s="385"/>
      <c r="AM408" s="385"/>
      <c r="AN408" s="385"/>
      <c r="AO408" s="385"/>
      <c r="AP408" s="385"/>
      <c r="AQ408" s="385"/>
      <c r="AR408" s="385"/>
      <c r="AS408" s="385"/>
      <c r="AT408" s="385"/>
      <c r="AU408" s="385"/>
      <c r="AV408" s="385"/>
      <c r="AW408" s="385"/>
      <c r="AX408" s="385"/>
      <c r="AY408" s="262" t="s">
        <v>314</v>
      </c>
      <c r="AZ408" s="437"/>
      <c r="BA408" s="437" t="s">
        <v>314</v>
      </c>
      <c r="BB408" s="437"/>
      <c r="BC408" s="385"/>
      <c r="BD408" s="385"/>
      <c r="BE408" s="385"/>
      <c r="BF408" s="385"/>
      <c r="BG408" s="385"/>
      <c r="BH408" s="385"/>
      <c r="BI408" s="385"/>
      <c r="BJ408" s="385"/>
      <c r="BK408" s="385"/>
      <c r="BL408" s="385"/>
      <c r="BM408" s="385"/>
      <c r="BN408" s="385"/>
      <c r="BO408" s="385"/>
      <c r="BP408" s="385"/>
      <c r="BQ408" s="385"/>
      <c r="BR408" s="385"/>
      <c r="BS408" s="385"/>
      <c r="BT408" s="385"/>
      <c r="BU408" s="385"/>
      <c r="BV408" s="385"/>
      <c r="BW408" s="385"/>
      <c r="BX408" s="385"/>
      <c r="BY408" s="385"/>
      <c r="BZ408" s="385"/>
      <c r="CA408" s="385"/>
      <c r="CB408" s="385"/>
      <c r="CC408" s="385"/>
      <c r="CD408" s="385"/>
      <c r="CE408" s="385"/>
      <c r="CF408" s="385"/>
      <c r="CG408" s="385"/>
      <c r="CH408" s="385"/>
      <c r="CI408" s="385"/>
      <c r="CJ408" s="385"/>
      <c r="CK408" s="385"/>
      <c r="CL408" s="385"/>
      <c r="CM408" s="385"/>
      <c r="CN408" s="385"/>
      <c r="CO408" s="385"/>
      <c r="CP408" s="385"/>
      <c r="CQ408" s="385"/>
      <c r="CR408" s="385"/>
      <c r="CS408" s="385"/>
      <c r="CT408" s="385"/>
      <c r="CU408" s="385"/>
      <c r="CV408" s="385"/>
      <c r="CW408" s="385"/>
      <c r="CX408" s="385"/>
      <c r="CY408" s="385"/>
      <c r="CZ408" s="385"/>
      <c r="DA408" s="385"/>
      <c r="DB408" s="385"/>
      <c r="DC408" s="385"/>
      <c r="DD408" s="385"/>
      <c r="DE408" s="385"/>
      <c r="DF408" s="385"/>
      <c r="DG408" s="385"/>
      <c r="DH408" s="385"/>
      <c r="DI408" s="437" t="s">
        <v>314</v>
      </c>
    </row>
    <row r="409" spans="1:113" s="38" customFormat="1" ht="57.75" hidden="1" customHeight="1" x14ac:dyDescent="0.25">
      <c r="A409" s="268">
        <v>151</v>
      </c>
      <c r="B409" s="630"/>
      <c r="C409" s="324" t="s">
        <v>343</v>
      </c>
      <c r="D409" s="324" t="s">
        <v>35</v>
      </c>
      <c r="E409" s="324" t="s">
        <v>342</v>
      </c>
      <c r="F409" s="324" t="s">
        <v>223</v>
      </c>
      <c r="G409" s="324" t="s">
        <v>342</v>
      </c>
      <c r="H409" s="59" t="s">
        <v>342</v>
      </c>
      <c r="I409" s="327">
        <v>1</v>
      </c>
      <c r="J409" s="329" t="s">
        <v>28</v>
      </c>
      <c r="K409" s="329" t="s">
        <v>27</v>
      </c>
      <c r="L409" s="310" t="s">
        <v>201</v>
      </c>
      <c r="M409" s="341" t="s">
        <v>37</v>
      </c>
      <c r="N409" s="51" t="s">
        <v>24</v>
      </c>
      <c r="O409" s="50">
        <v>1</v>
      </c>
      <c r="P409" s="63"/>
      <c r="Q409" s="341"/>
      <c r="R409" s="76" t="s">
        <v>24</v>
      </c>
      <c r="S409" s="76"/>
      <c r="T409" s="76"/>
      <c r="U409" s="76"/>
      <c r="V409" s="326"/>
      <c r="W409" s="326"/>
      <c r="X409" s="326"/>
      <c r="Y409" s="326"/>
      <c r="Z409" s="326"/>
      <c r="AA409" s="47">
        <f t="shared" ref="AA409:AA414" si="170">COUNTIF(P409:Z409,"x")</f>
        <v>1</v>
      </c>
      <c r="AB409" s="326"/>
      <c r="AC409" s="341"/>
      <c r="AD409" s="329"/>
      <c r="AE409" s="329"/>
      <c r="AF409" s="329"/>
      <c r="AG409" s="329"/>
      <c r="AH409" s="329" t="s">
        <v>46</v>
      </c>
      <c r="AI409" s="329"/>
      <c r="AJ409" s="329"/>
      <c r="AK409" s="329"/>
      <c r="AL409" s="329"/>
      <c r="AM409" s="329"/>
      <c r="AN409" s="329"/>
      <c r="AO409" s="329"/>
      <c r="AP409" s="329"/>
      <c r="AQ409" s="329"/>
      <c r="AR409" s="329"/>
      <c r="AS409" s="329"/>
      <c r="AT409" s="329"/>
      <c r="AU409" s="329"/>
      <c r="AV409" s="329"/>
      <c r="AW409" s="329"/>
      <c r="AX409" s="329"/>
      <c r="AY409" s="39"/>
      <c r="AZ409" s="39"/>
      <c r="BA409" s="39"/>
      <c r="BB409" s="39"/>
      <c r="BC409" s="329"/>
      <c r="BD409" s="329"/>
      <c r="BE409" s="329"/>
      <c r="BF409" s="329"/>
      <c r="BG409" s="329"/>
      <c r="BH409" s="329"/>
      <c r="BI409" s="329"/>
      <c r="BJ409" s="45">
        <v>2</v>
      </c>
      <c r="BK409" s="45">
        <v>1</v>
      </c>
      <c r="BL409" s="45">
        <v>2</v>
      </c>
      <c r="BM409" s="45">
        <v>2</v>
      </c>
      <c r="BN409" s="45">
        <v>1</v>
      </c>
      <c r="BO409" s="45">
        <v>2</v>
      </c>
      <c r="BP409" s="45">
        <v>2</v>
      </c>
      <c r="BQ409" s="45">
        <v>2</v>
      </c>
      <c r="BR409" s="45">
        <v>2</v>
      </c>
      <c r="BS409" s="45">
        <v>2</v>
      </c>
      <c r="BT409" s="45">
        <v>1</v>
      </c>
      <c r="BU409" s="45">
        <v>2</v>
      </c>
      <c r="BV409" s="45">
        <v>2</v>
      </c>
      <c r="BW409" s="45">
        <v>2</v>
      </c>
      <c r="BX409" s="45">
        <v>2</v>
      </c>
      <c r="BY409" s="45">
        <v>2</v>
      </c>
      <c r="BZ409" s="45">
        <v>1</v>
      </c>
      <c r="CA409" s="45">
        <v>2</v>
      </c>
      <c r="CB409" s="45">
        <v>2</v>
      </c>
      <c r="CC409" s="45">
        <v>2</v>
      </c>
      <c r="CD409" s="45">
        <v>2</v>
      </c>
      <c r="CE409" s="45">
        <v>2</v>
      </c>
      <c r="CF409" s="45">
        <v>2</v>
      </c>
      <c r="CG409" s="45">
        <v>2</v>
      </c>
      <c r="CH409" s="45">
        <v>2</v>
      </c>
      <c r="CI409" s="45">
        <v>2</v>
      </c>
      <c r="CJ409" s="45">
        <v>2</v>
      </c>
      <c r="CK409" s="45">
        <v>2</v>
      </c>
      <c r="CL409" s="45">
        <v>2</v>
      </c>
      <c r="CM409" s="45">
        <v>2</v>
      </c>
      <c r="CN409" s="45">
        <v>1</v>
      </c>
      <c r="CO409" s="45">
        <v>2</v>
      </c>
      <c r="CP409" s="45">
        <v>2</v>
      </c>
      <c r="CQ409" s="45">
        <v>2</v>
      </c>
      <c r="CR409" s="45">
        <v>2</v>
      </c>
      <c r="CS409" s="45">
        <v>2</v>
      </c>
      <c r="CT409" s="45">
        <v>2</v>
      </c>
      <c r="CU409" s="45">
        <v>2</v>
      </c>
      <c r="CV409" s="45">
        <v>2</v>
      </c>
      <c r="CW409" s="45">
        <v>2</v>
      </c>
      <c r="CX409" s="45">
        <v>2</v>
      </c>
      <c r="CY409" s="43">
        <f>COUNTIF($BI409:$CX409,2)</f>
        <v>36</v>
      </c>
      <c r="CZ409" s="42">
        <f>CY409/COUNTA($BJ409:$CX409)</f>
        <v>0.87804878048780488</v>
      </c>
      <c r="DA409" s="43">
        <f>COUNTIF($BJ409:$CX409,1)</f>
        <v>5</v>
      </c>
      <c r="DB409" s="42">
        <f>DA409/COUNTA($BI409:$CX409)</f>
        <v>0.12195121951219512</v>
      </c>
      <c r="DC409" s="43">
        <f t="shared" ref="DC409:DC415" si="171">COUNTIF($BI409:$CX409,0)</f>
        <v>0</v>
      </c>
      <c r="DD409" s="42">
        <f t="shared" ref="DD409:DD415" si="172">DC409/COUNTA($BI409:$CX409)</f>
        <v>0</v>
      </c>
      <c r="DE409" s="43">
        <f t="shared" ref="DE409:DE415" si="173">COUNTIF($BI409:$CX409,"KĐG")</f>
        <v>0</v>
      </c>
      <c r="DF409" s="42">
        <f t="shared" ref="DF409:DF415" si="174">DE409/COUNTA($BI409:$CX409)</f>
        <v>0</v>
      </c>
      <c r="DG409" s="52">
        <f>(((CY409*2)+(DA409*1)+(DC409*0)))/COUNTA($BI409:$CX409)</f>
        <v>1.8780487804878048</v>
      </c>
      <c r="DH409" s="43" t="str">
        <f t="shared" ref="DH409:DH415" si="175">IF(DG409&gt;=1.6,"Đạt mục tiêu",IF(DG409&gt;=1,"Cần cố gắng","Chưa đạt"))</f>
        <v>Đạt mục tiêu</v>
      </c>
      <c r="DI409" s="39"/>
    </row>
    <row r="410" spans="1:113" s="38" customFormat="1" ht="68.25" customHeight="1" x14ac:dyDescent="0.25">
      <c r="A410" s="267">
        <v>43</v>
      </c>
      <c r="B410" s="630"/>
      <c r="C410" s="317" t="s">
        <v>341</v>
      </c>
      <c r="D410" s="445" t="s">
        <v>35</v>
      </c>
      <c r="E410" s="317" t="s">
        <v>340</v>
      </c>
      <c r="F410" s="445" t="s">
        <v>34</v>
      </c>
      <c r="G410" s="310" t="s">
        <v>340</v>
      </c>
      <c r="H410" s="330" t="s">
        <v>1138</v>
      </c>
      <c r="I410" s="528" t="s">
        <v>1123</v>
      </c>
      <c r="J410" s="259" t="s">
        <v>33</v>
      </c>
      <c r="K410" s="580" t="s">
        <v>27</v>
      </c>
      <c r="L410" s="405" t="s">
        <v>201</v>
      </c>
      <c r="M410" s="341" t="s">
        <v>37</v>
      </c>
      <c r="N410" s="51" t="s">
        <v>24</v>
      </c>
      <c r="O410" s="50">
        <v>1</v>
      </c>
      <c r="P410" s="341"/>
      <c r="Q410" s="341" t="s">
        <v>24</v>
      </c>
      <c r="R410" s="341"/>
      <c r="S410" s="341"/>
      <c r="T410" s="341"/>
      <c r="U410" s="341"/>
      <c r="V410" s="341"/>
      <c r="W410" s="341"/>
      <c r="X410" s="341"/>
      <c r="Y410" s="341"/>
      <c r="Z410" s="341"/>
      <c r="AA410" s="47">
        <f t="shared" si="170"/>
        <v>1</v>
      </c>
      <c r="AB410" s="341"/>
      <c r="AC410" s="341"/>
      <c r="AD410" s="329"/>
      <c r="AE410" s="329"/>
      <c r="AF410" s="329" t="s">
        <v>40</v>
      </c>
      <c r="AG410" s="329"/>
      <c r="AH410" s="329"/>
      <c r="AI410" s="329"/>
      <c r="AJ410" s="329"/>
      <c r="AK410" s="329"/>
      <c r="AL410" s="329"/>
      <c r="AM410" s="329"/>
      <c r="AN410" s="329"/>
      <c r="AO410" s="329"/>
      <c r="AP410" s="329"/>
      <c r="AQ410" s="329"/>
      <c r="AR410" s="329"/>
      <c r="AS410" s="329"/>
      <c r="AT410" s="329"/>
      <c r="AU410" s="329"/>
      <c r="AV410" s="329"/>
      <c r="AW410" s="329"/>
      <c r="AX410" s="329"/>
      <c r="AY410" s="580" t="s">
        <v>144</v>
      </c>
      <c r="AZ410" s="477"/>
      <c r="BA410" s="47"/>
      <c r="BB410" s="47" t="s">
        <v>144</v>
      </c>
      <c r="BC410" s="329"/>
      <c r="BD410" s="329"/>
      <c r="BE410" s="329"/>
      <c r="BF410" s="329"/>
      <c r="BG410" s="329"/>
      <c r="BH410" s="329"/>
      <c r="BI410" s="329"/>
      <c r="BJ410" s="45">
        <v>1</v>
      </c>
      <c r="BK410" s="45">
        <v>1</v>
      </c>
      <c r="BL410" s="45">
        <v>2</v>
      </c>
      <c r="BM410" s="45">
        <v>1</v>
      </c>
      <c r="BN410" s="45">
        <v>2</v>
      </c>
      <c r="BO410" s="45">
        <v>2</v>
      </c>
      <c r="BP410" s="45">
        <v>1</v>
      </c>
      <c r="BQ410" s="45">
        <v>2</v>
      </c>
      <c r="BR410" s="45">
        <v>2</v>
      </c>
      <c r="BS410" s="45">
        <v>2</v>
      </c>
      <c r="BT410" s="45">
        <v>1</v>
      </c>
      <c r="BU410" s="45">
        <v>2</v>
      </c>
      <c r="BV410" s="45">
        <v>2</v>
      </c>
      <c r="BW410" s="45">
        <v>2</v>
      </c>
      <c r="BX410" s="45">
        <v>2</v>
      </c>
      <c r="BY410" s="45">
        <v>2</v>
      </c>
      <c r="BZ410" s="45">
        <v>1</v>
      </c>
      <c r="CA410" s="45">
        <v>2</v>
      </c>
      <c r="CB410" s="45">
        <v>1</v>
      </c>
      <c r="CC410" s="45">
        <v>2</v>
      </c>
      <c r="CD410" s="45">
        <v>2</v>
      </c>
      <c r="CE410" s="45">
        <v>2</v>
      </c>
      <c r="CF410" s="45">
        <v>2</v>
      </c>
      <c r="CG410" s="45">
        <v>2</v>
      </c>
      <c r="CH410" s="45">
        <v>2</v>
      </c>
      <c r="CI410" s="45">
        <v>2</v>
      </c>
      <c r="CJ410" s="45">
        <v>2</v>
      </c>
      <c r="CK410" s="45">
        <v>2</v>
      </c>
      <c r="CL410" s="45">
        <v>2</v>
      </c>
      <c r="CM410" s="45">
        <v>2</v>
      </c>
      <c r="CN410" s="45">
        <v>1</v>
      </c>
      <c r="CO410" s="45">
        <v>2</v>
      </c>
      <c r="CP410" s="45">
        <v>2</v>
      </c>
      <c r="CQ410" s="45">
        <v>2</v>
      </c>
      <c r="CR410" s="45">
        <v>2</v>
      </c>
      <c r="CS410" s="45">
        <v>2</v>
      </c>
      <c r="CT410" s="45">
        <v>2</v>
      </c>
      <c r="CU410" s="45">
        <v>2</v>
      </c>
      <c r="CV410" s="45">
        <v>2</v>
      </c>
      <c r="CW410" s="45">
        <v>1</v>
      </c>
      <c r="CX410" s="45">
        <v>2</v>
      </c>
      <c r="CY410" s="43">
        <f>COUNTIF($BJ410:$CX410,2)</f>
        <v>32</v>
      </c>
      <c r="CZ410" s="42">
        <f>CY410/COUNTA($BJ410:$CX410)</f>
        <v>0.78048780487804881</v>
      </c>
      <c r="DA410" s="43">
        <f>COUNTIF($BJ410:$CX410,1)</f>
        <v>9</v>
      </c>
      <c r="DB410" s="42">
        <f>DA410/COUNTA($BJ410:$CX410)</f>
        <v>0.21951219512195122</v>
      </c>
      <c r="DC410" s="43">
        <f t="shared" si="171"/>
        <v>0</v>
      </c>
      <c r="DD410" s="42">
        <f t="shared" si="172"/>
        <v>0</v>
      </c>
      <c r="DE410" s="43">
        <f t="shared" si="173"/>
        <v>0</v>
      </c>
      <c r="DF410" s="42">
        <f t="shared" si="174"/>
        <v>0</v>
      </c>
      <c r="DG410" s="52">
        <f>(((CY410*2)+(DA410*1)+(DC410*0)))/COUNTA($BJ410:$CX410)</f>
        <v>1.7804878048780488</v>
      </c>
      <c r="DH410" s="43" t="str">
        <f t="shared" si="175"/>
        <v>Đạt mục tiêu</v>
      </c>
      <c r="DI410" s="47"/>
    </row>
    <row r="411" spans="1:113" s="38" customFormat="1" ht="81.75" hidden="1" customHeight="1" x14ac:dyDescent="0.25">
      <c r="A411" s="268">
        <v>153</v>
      </c>
      <c r="B411" s="630"/>
      <c r="C411" s="324" t="s">
        <v>339</v>
      </c>
      <c r="D411" s="324" t="s">
        <v>35</v>
      </c>
      <c r="E411" s="324" t="s">
        <v>338</v>
      </c>
      <c r="F411" s="324" t="s">
        <v>34</v>
      </c>
      <c r="G411" s="324" t="s">
        <v>338</v>
      </c>
      <c r="H411" s="96" t="s">
        <v>337</v>
      </c>
      <c r="I411" s="327"/>
      <c r="J411" s="329" t="s">
        <v>30</v>
      </c>
      <c r="K411" s="329" t="s">
        <v>27</v>
      </c>
      <c r="L411" s="310" t="s">
        <v>201</v>
      </c>
      <c r="M411" s="341" t="s">
        <v>37</v>
      </c>
      <c r="N411" s="51" t="s">
        <v>24</v>
      </c>
      <c r="O411" s="50"/>
      <c r="P411" s="341"/>
      <c r="Q411" s="341" t="s">
        <v>24</v>
      </c>
      <c r="R411" s="341"/>
      <c r="S411" s="341"/>
      <c r="T411" s="341"/>
      <c r="U411" s="341"/>
      <c r="V411" s="341"/>
      <c r="W411" s="341"/>
      <c r="X411" s="341"/>
      <c r="Y411" s="341"/>
      <c r="Z411" s="341"/>
      <c r="AA411" s="47">
        <f t="shared" si="170"/>
        <v>1</v>
      </c>
      <c r="AB411" s="341"/>
      <c r="AC411" s="341"/>
      <c r="AD411" s="329"/>
      <c r="AE411" s="329" t="s">
        <v>40</v>
      </c>
      <c r="AF411" s="329" t="s">
        <v>40</v>
      </c>
      <c r="AG411" s="329"/>
      <c r="AH411" s="329"/>
      <c r="AI411" s="329"/>
      <c r="AJ411" s="329"/>
      <c r="AK411" s="329"/>
      <c r="AL411" s="329"/>
      <c r="AM411" s="329"/>
      <c r="AN411" s="329"/>
      <c r="AO411" s="329"/>
      <c r="AP411" s="329"/>
      <c r="AQ411" s="329"/>
      <c r="AR411" s="329"/>
      <c r="AS411" s="329"/>
      <c r="AT411" s="329"/>
      <c r="AU411" s="329"/>
      <c r="AV411" s="329"/>
      <c r="AW411" s="329"/>
      <c r="AX411" s="329"/>
      <c r="AY411" s="39"/>
      <c r="AZ411" s="39"/>
      <c r="BA411" s="39"/>
      <c r="BB411" s="39"/>
      <c r="BC411" s="329"/>
      <c r="BD411" s="329"/>
      <c r="BE411" s="329"/>
      <c r="BF411" s="329"/>
      <c r="BG411" s="329"/>
      <c r="BH411" s="329"/>
      <c r="BI411" s="329"/>
      <c r="BJ411" s="45">
        <v>2</v>
      </c>
      <c r="BK411" s="45">
        <v>1</v>
      </c>
      <c r="BL411" s="45">
        <v>2</v>
      </c>
      <c r="BM411" s="45">
        <v>2</v>
      </c>
      <c r="BN411" s="45">
        <v>1</v>
      </c>
      <c r="BO411" s="45">
        <v>2</v>
      </c>
      <c r="BP411" s="45">
        <v>2</v>
      </c>
      <c r="BQ411" s="45">
        <v>2</v>
      </c>
      <c r="BR411" s="45">
        <v>2</v>
      </c>
      <c r="BS411" s="45">
        <v>2</v>
      </c>
      <c r="BT411" s="45">
        <v>1</v>
      </c>
      <c r="BU411" s="45">
        <v>2</v>
      </c>
      <c r="BV411" s="45">
        <v>1</v>
      </c>
      <c r="BW411" s="45">
        <v>2</v>
      </c>
      <c r="BX411" s="45">
        <v>2</v>
      </c>
      <c r="BY411" s="45">
        <v>2</v>
      </c>
      <c r="BZ411" s="45">
        <v>1</v>
      </c>
      <c r="CA411" s="45">
        <v>2</v>
      </c>
      <c r="CB411" s="45">
        <v>2</v>
      </c>
      <c r="CC411" s="45">
        <v>2</v>
      </c>
      <c r="CD411" s="45">
        <v>2</v>
      </c>
      <c r="CE411" s="45">
        <v>2</v>
      </c>
      <c r="CF411" s="45">
        <v>2</v>
      </c>
      <c r="CG411" s="45">
        <v>2</v>
      </c>
      <c r="CH411" s="45">
        <v>2</v>
      </c>
      <c r="CI411" s="45">
        <v>2</v>
      </c>
      <c r="CJ411" s="45">
        <v>2</v>
      </c>
      <c r="CK411" s="45">
        <v>2</v>
      </c>
      <c r="CL411" s="45">
        <v>2</v>
      </c>
      <c r="CM411" s="45">
        <v>2</v>
      </c>
      <c r="CN411" s="45">
        <v>1</v>
      </c>
      <c r="CO411" s="45">
        <v>2</v>
      </c>
      <c r="CP411" s="45">
        <v>2</v>
      </c>
      <c r="CQ411" s="45">
        <v>1</v>
      </c>
      <c r="CR411" s="45">
        <v>2</v>
      </c>
      <c r="CS411" s="45">
        <v>2</v>
      </c>
      <c r="CT411" s="45">
        <v>2</v>
      </c>
      <c r="CU411" s="45">
        <v>2</v>
      </c>
      <c r="CV411" s="45">
        <v>2</v>
      </c>
      <c r="CW411" s="45">
        <v>1</v>
      </c>
      <c r="CX411" s="45">
        <v>2</v>
      </c>
      <c r="CY411" s="43">
        <f>COUNTIF($BJ411:$CX411,2)</f>
        <v>33</v>
      </c>
      <c r="CZ411" s="42">
        <f>CY411/COUNTA($BJ411:$CX411)</f>
        <v>0.80487804878048785</v>
      </c>
      <c r="DA411" s="43">
        <f>COUNTIF($BJ411:$CX411,1)</f>
        <v>8</v>
      </c>
      <c r="DB411" s="42">
        <f>DA411/COUNTA($BJ411:$CX411)</f>
        <v>0.1951219512195122</v>
      </c>
      <c r="DC411" s="43">
        <f t="shared" si="171"/>
        <v>0</v>
      </c>
      <c r="DD411" s="42">
        <f t="shared" si="172"/>
        <v>0</v>
      </c>
      <c r="DE411" s="43">
        <f t="shared" si="173"/>
        <v>0</v>
      </c>
      <c r="DF411" s="42">
        <f t="shared" si="174"/>
        <v>0</v>
      </c>
      <c r="DG411" s="52">
        <f>(((CY411*2)+(DA411*1)+(DC411*0)))/COUNTA($BJ411:$CX411)</f>
        <v>1.8048780487804879</v>
      </c>
      <c r="DH411" s="43" t="str">
        <f t="shared" si="175"/>
        <v>Đạt mục tiêu</v>
      </c>
      <c r="DI411" s="39"/>
    </row>
    <row r="412" spans="1:113" s="38" customFormat="1" ht="59.25" hidden="1" customHeight="1" x14ac:dyDescent="0.25">
      <c r="A412" s="268">
        <v>154</v>
      </c>
      <c r="B412" s="630"/>
      <c r="C412" s="310" t="s">
        <v>336</v>
      </c>
      <c r="D412" s="310" t="s">
        <v>35</v>
      </c>
      <c r="E412" s="310" t="s">
        <v>335</v>
      </c>
      <c r="F412" s="310" t="s">
        <v>34</v>
      </c>
      <c r="G412" s="310" t="s">
        <v>335</v>
      </c>
      <c r="H412" s="329" t="s">
        <v>334</v>
      </c>
      <c r="I412" s="327"/>
      <c r="J412" s="329" t="s">
        <v>28</v>
      </c>
      <c r="K412" s="329" t="s">
        <v>27</v>
      </c>
      <c r="L412" s="310" t="s">
        <v>201</v>
      </c>
      <c r="M412" s="341" t="s">
        <v>37</v>
      </c>
      <c r="N412" s="51" t="s">
        <v>24</v>
      </c>
      <c r="O412" s="50"/>
      <c r="P412" s="341"/>
      <c r="Q412" s="341"/>
      <c r="R412" s="341" t="s">
        <v>24</v>
      </c>
      <c r="S412" s="341"/>
      <c r="T412" s="341"/>
      <c r="U412" s="341"/>
      <c r="V412" s="341"/>
      <c r="W412" s="341"/>
      <c r="X412" s="341"/>
      <c r="Y412" s="341"/>
      <c r="Z412" s="341"/>
      <c r="AA412" s="47">
        <f t="shared" si="170"/>
        <v>1</v>
      </c>
      <c r="AB412" s="341"/>
      <c r="AC412" s="341"/>
      <c r="AD412" s="329"/>
      <c r="AE412" s="329"/>
      <c r="AF412" s="329"/>
      <c r="AG412" s="329"/>
      <c r="AH412" s="329" t="s">
        <v>144</v>
      </c>
      <c r="AI412" s="329" t="s">
        <v>144</v>
      </c>
      <c r="AJ412" s="329"/>
      <c r="AK412" s="329"/>
      <c r="AL412" s="329"/>
      <c r="AM412" s="329"/>
      <c r="AN412" s="329"/>
      <c r="AO412" s="329"/>
      <c r="AP412" s="329"/>
      <c r="AQ412" s="329"/>
      <c r="AR412" s="329"/>
      <c r="AS412" s="329"/>
      <c r="AT412" s="329"/>
      <c r="AU412" s="329"/>
      <c r="AV412" s="329"/>
      <c r="AW412" s="329"/>
      <c r="AX412" s="329"/>
      <c r="AY412" s="39"/>
      <c r="AZ412" s="39"/>
      <c r="BA412" s="39"/>
      <c r="BB412" s="39"/>
      <c r="BC412" s="329"/>
      <c r="BD412" s="329"/>
      <c r="BE412" s="329"/>
      <c r="BF412" s="329"/>
      <c r="BG412" s="329"/>
      <c r="BH412" s="329"/>
      <c r="BI412" s="329"/>
      <c r="BJ412" s="45">
        <v>2</v>
      </c>
      <c r="BK412" s="45">
        <v>1</v>
      </c>
      <c r="BL412" s="45">
        <v>2</v>
      </c>
      <c r="BM412" s="45">
        <v>2</v>
      </c>
      <c r="BN412" s="45">
        <v>1</v>
      </c>
      <c r="BO412" s="45">
        <v>2</v>
      </c>
      <c r="BP412" s="45">
        <v>2</v>
      </c>
      <c r="BQ412" s="45">
        <v>2</v>
      </c>
      <c r="BR412" s="45">
        <v>2</v>
      </c>
      <c r="BS412" s="45">
        <v>2</v>
      </c>
      <c r="BT412" s="45">
        <v>1</v>
      </c>
      <c r="BU412" s="45">
        <v>2</v>
      </c>
      <c r="BV412" s="45">
        <v>2</v>
      </c>
      <c r="BW412" s="45">
        <v>2</v>
      </c>
      <c r="BX412" s="45">
        <v>2</v>
      </c>
      <c r="BY412" s="45">
        <v>2</v>
      </c>
      <c r="BZ412" s="45">
        <v>1</v>
      </c>
      <c r="CA412" s="45">
        <v>2</v>
      </c>
      <c r="CB412" s="45">
        <v>2</v>
      </c>
      <c r="CC412" s="45">
        <v>2</v>
      </c>
      <c r="CD412" s="45">
        <v>2</v>
      </c>
      <c r="CE412" s="45">
        <v>2</v>
      </c>
      <c r="CF412" s="45">
        <v>2</v>
      </c>
      <c r="CG412" s="45">
        <v>2</v>
      </c>
      <c r="CH412" s="45">
        <v>2</v>
      </c>
      <c r="CI412" s="45">
        <v>2</v>
      </c>
      <c r="CJ412" s="45">
        <v>2</v>
      </c>
      <c r="CK412" s="45">
        <v>2</v>
      </c>
      <c r="CL412" s="45">
        <v>2</v>
      </c>
      <c r="CM412" s="45">
        <v>2</v>
      </c>
      <c r="CN412" s="45">
        <v>1</v>
      </c>
      <c r="CO412" s="45">
        <v>2</v>
      </c>
      <c r="CP412" s="45">
        <v>2</v>
      </c>
      <c r="CQ412" s="45">
        <v>2</v>
      </c>
      <c r="CR412" s="45">
        <v>2</v>
      </c>
      <c r="CS412" s="45">
        <v>2</v>
      </c>
      <c r="CT412" s="45">
        <v>2</v>
      </c>
      <c r="CU412" s="45">
        <v>2</v>
      </c>
      <c r="CV412" s="45">
        <v>2</v>
      </c>
      <c r="CW412" s="45">
        <v>2</v>
      </c>
      <c r="CX412" s="45">
        <v>2</v>
      </c>
      <c r="CY412" s="43">
        <f>COUNTIF($BJ412:$CX412,2)</f>
        <v>36</v>
      </c>
      <c r="CZ412" s="42">
        <f>CY412/COUNTA($BJ412:$CX412)</f>
        <v>0.87804878048780488</v>
      </c>
      <c r="DA412" s="43">
        <f>COUNTIF($BJ412:$CX412,1)</f>
        <v>5</v>
      </c>
      <c r="DB412" s="42">
        <f>DA412/COUNTA($BI412:$CX412)</f>
        <v>0.12195121951219512</v>
      </c>
      <c r="DC412" s="43">
        <f t="shared" si="171"/>
        <v>0</v>
      </c>
      <c r="DD412" s="42">
        <f t="shared" si="172"/>
        <v>0</v>
      </c>
      <c r="DE412" s="43">
        <f t="shared" si="173"/>
        <v>0</v>
      </c>
      <c r="DF412" s="42">
        <f t="shared" si="174"/>
        <v>0</v>
      </c>
      <c r="DG412" s="52">
        <f>(((CY412*2)+(DA412*1)+(DC412*0)))/COUNTA($BI412:$CX412)</f>
        <v>1.8780487804878048</v>
      </c>
      <c r="DH412" s="43" t="str">
        <f t="shared" si="175"/>
        <v>Đạt mục tiêu</v>
      </c>
      <c r="DI412" s="39"/>
    </row>
    <row r="413" spans="1:113" s="38" customFormat="1" ht="69" customHeight="1" x14ac:dyDescent="0.25">
      <c r="A413" s="267">
        <v>44</v>
      </c>
      <c r="B413" s="630"/>
      <c r="C413" s="317" t="s">
        <v>333</v>
      </c>
      <c r="D413" s="445" t="s">
        <v>35</v>
      </c>
      <c r="E413" s="317" t="s">
        <v>332</v>
      </c>
      <c r="F413" s="450" t="s">
        <v>34</v>
      </c>
      <c r="G413" s="324" t="s">
        <v>332</v>
      </c>
      <c r="H413" s="253" t="s">
        <v>331</v>
      </c>
      <c r="I413" s="528" t="s">
        <v>1123</v>
      </c>
      <c r="J413" s="259" t="s">
        <v>33</v>
      </c>
      <c r="K413" s="580" t="s">
        <v>27</v>
      </c>
      <c r="L413" s="405" t="s">
        <v>201</v>
      </c>
      <c r="M413" s="341" t="s">
        <v>37</v>
      </c>
      <c r="N413" s="51" t="s">
        <v>24</v>
      </c>
      <c r="O413" s="50"/>
      <c r="P413" s="341"/>
      <c r="Q413" s="341"/>
      <c r="R413" s="341"/>
      <c r="S413" s="341" t="s">
        <v>24</v>
      </c>
      <c r="T413" s="341"/>
      <c r="U413" s="341"/>
      <c r="V413" s="341"/>
      <c r="W413" s="341"/>
      <c r="X413" s="341" t="s">
        <v>24</v>
      </c>
      <c r="Y413" s="341"/>
      <c r="Z413" s="341"/>
      <c r="AA413" s="47">
        <f t="shared" si="170"/>
        <v>2</v>
      </c>
      <c r="AB413" s="341"/>
      <c r="AC413" s="341"/>
      <c r="AD413" s="329"/>
      <c r="AE413" s="329"/>
      <c r="AF413" s="329"/>
      <c r="AG413" s="329"/>
      <c r="AH413" s="119"/>
      <c r="AI413" s="119"/>
      <c r="AJ413" s="119"/>
      <c r="AK413" s="329" t="s">
        <v>330</v>
      </c>
      <c r="AL413" s="329" t="s">
        <v>330</v>
      </c>
      <c r="AM413" s="329" t="s">
        <v>330</v>
      </c>
      <c r="AN413" s="329" t="s">
        <v>330</v>
      </c>
      <c r="AO413" s="329" t="s">
        <v>330</v>
      </c>
      <c r="AP413" s="329" t="s">
        <v>56</v>
      </c>
      <c r="AQ413" s="329"/>
      <c r="AR413" s="329"/>
      <c r="AS413" s="329" t="s">
        <v>56</v>
      </c>
      <c r="AT413" s="329"/>
      <c r="AU413" s="329"/>
      <c r="AV413" s="329"/>
      <c r="AW413" s="329"/>
      <c r="AX413" s="329"/>
      <c r="AY413" s="580" t="s">
        <v>23</v>
      </c>
      <c r="AZ413" s="47" t="s">
        <v>23</v>
      </c>
      <c r="BA413" s="47" t="s">
        <v>23</v>
      </c>
      <c r="BB413" s="47" t="s">
        <v>23</v>
      </c>
      <c r="BC413" s="329"/>
      <c r="BD413" s="329"/>
      <c r="BE413" s="329"/>
      <c r="BF413" s="329"/>
      <c r="BG413" s="329"/>
      <c r="BH413" s="329"/>
      <c r="BI413" s="329"/>
      <c r="BJ413" s="45">
        <v>2</v>
      </c>
      <c r="BK413" s="45">
        <v>1</v>
      </c>
      <c r="BL413" s="45">
        <v>2</v>
      </c>
      <c r="BM413" s="45">
        <v>2</v>
      </c>
      <c r="BN413" s="45">
        <v>2</v>
      </c>
      <c r="BO413" s="45">
        <v>2</v>
      </c>
      <c r="BP413" s="45">
        <v>2</v>
      </c>
      <c r="BQ413" s="45">
        <v>2</v>
      </c>
      <c r="BR413" s="45">
        <v>2</v>
      </c>
      <c r="BS413" s="45">
        <v>2</v>
      </c>
      <c r="BT413" s="45">
        <v>1</v>
      </c>
      <c r="BU413" s="45">
        <v>2</v>
      </c>
      <c r="BV413" s="45">
        <v>2</v>
      </c>
      <c r="BW413" s="45">
        <v>2</v>
      </c>
      <c r="BX413" s="45">
        <v>2</v>
      </c>
      <c r="BY413" s="45">
        <v>2</v>
      </c>
      <c r="BZ413" s="45">
        <v>1</v>
      </c>
      <c r="CA413" s="45">
        <v>2</v>
      </c>
      <c r="CB413" s="45">
        <v>2</v>
      </c>
      <c r="CC413" s="45">
        <v>2</v>
      </c>
      <c r="CD413" s="45">
        <v>2</v>
      </c>
      <c r="CE413" s="45">
        <v>2</v>
      </c>
      <c r="CF413" s="45">
        <v>2</v>
      </c>
      <c r="CG413" s="45">
        <v>2</v>
      </c>
      <c r="CH413" s="45">
        <v>2</v>
      </c>
      <c r="CI413" s="45">
        <v>2</v>
      </c>
      <c r="CJ413" s="45">
        <v>2</v>
      </c>
      <c r="CK413" s="45">
        <v>2</v>
      </c>
      <c r="CL413" s="45">
        <v>2</v>
      </c>
      <c r="CM413" s="45">
        <v>2</v>
      </c>
      <c r="CN413" s="45">
        <v>1</v>
      </c>
      <c r="CO413" s="45">
        <v>2</v>
      </c>
      <c r="CP413" s="45">
        <v>2</v>
      </c>
      <c r="CQ413" s="45">
        <v>2</v>
      </c>
      <c r="CR413" s="45">
        <v>2</v>
      </c>
      <c r="CS413" s="45">
        <v>2</v>
      </c>
      <c r="CT413" s="45">
        <v>2</v>
      </c>
      <c r="CU413" s="45">
        <v>2</v>
      </c>
      <c r="CV413" s="45">
        <v>2</v>
      </c>
      <c r="CW413" s="45">
        <v>2</v>
      </c>
      <c r="CX413" s="45">
        <v>2</v>
      </c>
      <c r="CY413" s="40">
        <f>COUNTIF($BI413:$CX413,2)</f>
        <v>37</v>
      </c>
      <c r="CZ413" s="53">
        <f>CY413/COUNTA($BI413:$CX413)</f>
        <v>0.90243902439024393</v>
      </c>
      <c r="DA413" s="40">
        <f>COUNTIF($BI413:$CX413,1)</f>
        <v>4</v>
      </c>
      <c r="DB413" s="44">
        <f>DA413/33</f>
        <v>0.12121212121212122</v>
      </c>
      <c r="DC413" s="40">
        <f t="shared" si="171"/>
        <v>0</v>
      </c>
      <c r="DD413" s="44">
        <f t="shared" si="172"/>
        <v>0</v>
      </c>
      <c r="DE413" s="43">
        <f t="shared" si="173"/>
        <v>0</v>
      </c>
      <c r="DF413" s="42">
        <f t="shared" si="174"/>
        <v>0</v>
      </c>
      <c r="DG413" s="41">
        <f>(((CY413*2)+(DA413*1)+(DC413*0)))/COUNTA($BI413:$CX413)</f>
        <v>1.9024390243902438</v>
      </c>
      <c r="DH413" s="40" t="str">
        <f t="shared" si="175"/>
        <v>Đạt mục tiêu</v>
      </c>
      <c r="DI413" s="47"/>
    </row>
    <row r="414" spans="1:113" s="38" customFormat="1" ht="75.75" hidden="1" customHeight="1" x14ac:dyDescent="0.25">
      <c r="A414" s="268">
        <v>156</v>
      </c>
      <c r="B414" s="630"/>
      <c r="C414" s="324" t="s">
        <v>329</v>
      </c>
      <c r="D414" s="324" t="s">
        <v>223</v>
      </c>
      <c r="E414" s="324" t="s">
        <v>328</v>
      </c>
      <c r="F414" s="324" t="s">
        <v>34</v>
      </c>
      <c r="G414" s="324" t="s">
        <v>328</v>
      </c>
      <c r="H414" s="59" t="s">
        <v>327</v>
      </c>
      <c r="I414" s="327">
        <v>1</v>
      </c>
      <c r="J414" s="329" t="s">
        <v>47</v>
      </c>
      <c r="K414" s="329" t="s">
        <v>27</v>
      </c>
      <c r="L414" s="310" t="s">
        <v>201</v>
      </c>
      <c r="M414" s="341" t="s">
        <v>37</v>
      </c>
      <c r="N414" s="51" t="s">
        <v>24</v>
      </c>
      <c r="O414" s="50"/>
      <c r="P414" s="341"/>
      <c r="Q414" s="341"/>
      <c r="R414" s="341"/>
      <c r="S414" s="341"/>
      <c r="T414" s="341" t="s">
        <v>24</v>
      </c>
      <c r="U414" s="341"/>
      <c r="V414" s="341"/>
      <c r="W414" s="341"/>
      <c r="X414" s="341"/>
      <c r="Y414" s="341"/>
      <c r="Z414" s="341"/>
      <c r="AA414" s="47">
        <f t="shared" si="170"/>
        <v>1</v>
      </c>
      <c r="AB414" s="341"/>
      <c r="AC414" s="341"/>
      <c r="AD414" s="329"/>
      <c r="AE414" s="329"/>
      <c r="AF414" s="329"/>
      <c r="AG414" s="329"/>
      <c r="AH414" s="119"/>
      <c r="AI414" s="119"/>
      <c r="AJ414" s="119"/>
      <c r="AK414" s="119"/>
      <c r="AL414" s="329"/>
      <c r="AM414" s="329"/>
      <c r="AN414" s="329"/>
      <c r="AO414" s="329"/>
      <c r="AP414" s="329"/>
      <c r="AQ414" s="329"/>
      <c r="AR414" s="329" t="s">
        <v>46</v>
      </c>
      <c r="AS414" s="329"/>
      <c r="AT414" s="329"/>
      <c r="AU414" s="329"/>
      <c r="AV414" s="329"/>
      <c r="AW414" s="329"/>
      <c r="AX414" s="329"/>
      <c r="AY414" s="39"/>
      <c r="AZ414" s="39"/>
      <c r="BA414" s="39"/>
      <c r="BB414" s="39"/>
      <c r="BC414" s="329"/>
      <c r="BD414" s="329"/>
      <c r="BE414" s="329"/>
      <c r="BF414" s="329"/>
      <c r="BG414" s="329"/>
      <c r="BH414" s="329"/>
      <c r="BI414" s="329"/>
      <c r="BJ414" s="45">
        <v>1</v>
      </c>
      <c r="BK414" s="45">
        <v>1</v>
      </c>
      <c r="BL414" s="45">
        <v>1</v>
      </c>
      <c r="BM414" s="45">
        <v>1</v>
      </c>
      <c r="BN414" s="45">
        <v>1</v>
      </c>
      <c r="BO414" s="45">
        <v>1</v>
      </c>
      <c r="BP414" s="45">
        <v>1</v>
      </c>
      <c r="BQ414" s="45">
        <v>1</v>
      </c>
      <c r="BR414" s="45">
        <v>1</v>
      </c>
      <c r="BS414" s="45">
        <v>1</v>
      </c>
      <c r="BT414" s="45">
        <v>1</v>
      </c>
      <c r="BU414" s="45">
        <v>1</v>
      </c>
      <c r="BV414" s="45">
        <v>1</v>
      </c>
      <c r="BW414" s="45">
        <v>1</v>
      </c>
      <c r="BX414" s="45">
        <v>1</v>
      </c>
      <c r="BY414" s="45">
        <v>1</v>
      </c>
      <c r="BZ414" s="45">
        <v>1</v>
      </c>
      <c r="CA414" s="45">
        <v>1</v>
      </c>
      <c r="CB414" s="45">
        <v>1</v>
      </c>
      <c r="CC414" s="45">
        <v>1</v>
      </c>
      <c r="CD414" s="45">
        <v>1</v>
      </c>
      <c r="CE414" s="45">
        <v>1</v>
      </c>
      <c r="CF414" s="45">
        <v>1</v>
      </c>
      <c r="CG414" s="45">
        <v>1</v>
      </c>
      <c r="CH414" s="45">
        <v>1</v>
      </c>
      <c r="CI414" s="45">
        <v>1</v>
      </c>
      <c r="CJ414" s="45">
        <v>1</v>
      </c>
      <c r="CK414" s="45">
        <v>1</v>
      </c>
      <c r="CL414" s="45">
        <v>1</v>
      </c>
      <c r="CM414" s="45">
        <v>1</v>
      </c>
      <c r="CN414" s="45">
        <v>1</v>
      </c>
      <c r="CO414" s="45">
        <v>1</v>
      </c>
      <c r="CP414" s="45">
        <v>1</v>
      </c>
      <c r="CQ414" s="45">
        <v>1</v>
      </c>
      <c r="CR414" s="45">
        <v>1</v>
      </c>
      <c r="CS414" s="45">
        <v>1</v>
      </c>
      <c r="CT414" s="45">
        <v>1</v>
      </c>
      <c r="CU414" s="45"/>
      <c r="CV414" s="45"/>
      <c r="CW414" s="45"/>
      <c r="CX414" s="45">
        <v>1</v>
      </c>
      <c r="CY414" s="43">
        <f>COUNTIF($BI414:$CX414,2)</f>
        <v>0</v>
      </c>
      <c r="CZ414" s="42">
        <f>CY414/COUNTA($BI414:$CX414)</f>
        <v>0</v>
      </c>
      <c r="DA414" s="43">
        <f>COUNTIF($BI414:$CX414,1)</f>
        <v>38</v>
      </c>
      <c r="DB414" s="42">
        <f>DA414/COUNTA($BI414:$CX414)</f>
        <v>1</v>
      </c>
      <c r="DC414" s="43">
        <f t="shared" si="171"/>
        <v>0</v>
      </c>
      <c r="DD414" s="42">
        <f t="shared" si="172"/>
        <v>0</v>
      </c>
      <c r="DE414" s="43">
        <f t="shared" si="173"/>
        <v>0</v>
      </c>
      <c r="DF414" s="42">
        <f t="shared" si="174"/>
        <v>0</v>
      </c>
      <c r="DG414" s="52">
        <f>(((CY414*2)+(DA414*1)+(DC414*0)))/COUNTA($BI414:$CX414)</f>
        <v>1</v>
      </c>
      <c r="DH414" s="43" t="str">
        <f t="shared" si="175"/>
        <v>Cần cố gắng</v>
      </c>
      <c r="DI414" s="39"/>
    </row>
    <row r="415" spans="1:113" s="38" customFormat="1" ht="48" hidden="1" customHeight="1" x14ac:dyDescent="0.25">
      <c r="A415" s="268">
        <v>157</v>
      </c>
      <c r="B415" s="630"/>
      <c r="C415" s="310" t="s">
        <v>326</v>
      </c>
      <c r="D415" s="355" t="s">
        <v>223</v>
      </c>
      <c r="E415" s="310" t="s">
        <v>325</v>
      </c>
      <c r="F415" s="355" t="s">
        <v>223</v>
      </c>
      <c r="G415" s="310" t="s">
        <v>325</v>
      </c>
      <c r="H415" s="329" t="s">
        <v>325</v>
      </c>
      <c r="I415" s="327"/>
      <c r="J415" s="329" t="s">
        <v>115</v>
      </c>
      <c r="K415" s="329" t="s">
        <v>27</v>
      </c>
      <c r="L415" s="310" t="s">
        <v>201</v>
      </c>
      <c r="M415" s="341" t="s">
        <v>37</v>
      </c>
      <c r="N415" s="51" t="s">
        <v>24</v>
      </c>
      <c r="O415" s="50"/>
      <c r="P415" s="341" t="s">
        <v>24</v>
      </c>
      <c r="Q415" s="341"/>
      <c r="R415" s="341"/>
      <c r="S415" s="341"/>
      <c r="T415" s="341"/>
      <c r="U415" s="341"/>
      <c r="V415" s="341"/>
      <c r="W415" s="341"/>
      <c r="X415" s="341"/>
      <c r="Y415" s="341"/>
      <c r="Z415" s="341"/>
      <c r="AA415" s="47">
        <v>1</v>
      </c>
      <c r="AB415" s="329"/>
      <c r="AC415" s="329" t="s">
        <v>23</v>
      </c>
      <c r="AD415" s="329"/>
      <c r="AE415" s="329"/>
      <c r="AF415" s="329"/>
      <c r="AG415" s="329"/>
      <c r="AH415" s="119"/>
      <c r="AI415" s="119"/>
      <c r="AJ415" s="119"/>
      <c r="AK415" s="119"/>
      <c r="AL415" s="329"/>
      <c r="AM415" s="329"/>
      <c r="AN415" s="329"/>
      <c r="AO415" s="329"/>
      <c r="AP415" s="329"/>
      <c r="AQ415" s="329"/>
      <c r="AR415" s="329"/>
      <c r="AS415" s="329"/>
      <c r="AT415" s="329"/>
      <c r="AU415" s="329"/>
      <c r="AV415" s="329"/>
      <c r="AW415" s="329"/>
      <c r="AX415" s="329"/>
      <c r="AY415" s="39"/>
      <c r="AZ415" s="39"/>
      <c r="BA415" s="39"/>
      <c r="BB415" s="39"/>
      <c r="BC415" s="329"/>
      <c r="BD415" s="329"/>
      <c r="BE415" s="329"/>
      <c r="BF415" s="329"/>
      <c r="BG415" s="329"/>
      <c r="BH415" s="329"/>
      <c r="BI415" s="329"/>
      <c r="BJ415" s="45">
        <v>2</v>
      </c>
      <c r="BK415" s="45">
        <v>1</v>
      </c>
      <c r="BL415" s="45">
        <v>2</v>
      </c>
      <c r="BM415" s="45">
        <v>2</v>
      </c>
      <c r="BN415" s="45">
        <v>2</v>
      </c>
      <c r="BO415" s="45">
        <v>2</v>
      </c>
      <c r="BP415" s="45">
        <v>2</v>
      </c>
      <c r="BQ415" s="45">
        <v>2</v>
      </c>
      <c r="BR415" s="45">
        <v>2</v>
      </c>
      <c r="BS415" s="45">
        <v>2</v>
      </c>
      <c r="BT415" s="45">
        <v>1</v>
      </c>
      <c r="BU415" s="45">
        <v>2</v>
      </c>
      <c r="BV415" s="45">
        <v>2</v>
      </c>
      <c r="BW415" s="45">
        <v>2</v>
      </c>
      <c r="BX415" s="45">
        <v>2</v>
      </c>
      <c r="BY415" s="45">
        <v>2</v>
      </c>
      <c r="BZ415" s="45">
        <v>1</v>
      </c>
      <c r="CA415" s="45">
        <v>2</v>
      </c>
      <c r="CB415" s="45">
        <v>2</v>
      </c>
      <c r="CC415" s="45">
        <v>2</v>
      </c>
      <c r="CD415" s="45">
        <v>2</v>
      </c>
      <c r="CE415" s="45">
        <v>2</v>
      </c>
      <c r="CF415" s="45">
        <v>2</v>
      </c>
      <c r="CG415" s="45">
        <v>2</v>
      </c>
      <c r="CH415" s="45">
        <v>2</v>
      </c>
      <c r="CI415" s="45">
        <v>2</v>
      </c>
      <c r="CJ415" s="45">
        <v>2</v>
      </c>
      <c r="CK415" s="45">
        <v>2</v>
      </c>
      <c r="CL415" s="45">
        <v>2</v>
      </c>
      <c r="CM415" s="45">
        <v>2</v>
      </c>
      <c r="CN415" s="45">
        <v>1</v>
      </c>
      <c r="CO415" s="45">
        <v>2</v>
      </c>
      <c r="CP415" s="45">
        <v>2</v>
      </c>
      <c r="CQ415" s="45">
        <v>2</v>
      </c>
      <c r="CR415" s="45">
        <v>2</v>
      </c>
      <c r="CS415" s="45">
        <v>2</v>
      </c>
      <c r="CT415" s="45">
        <v>2</v>
      </c>
      <c r="CU415" s="45">
        <v>2</v>
      </c>
      <c r="CV415" s="45">
        <v>2</v>
      </c>
      <c r="CW415" s="45">
        <v>2</v>
      </c>
      <c r="CX415" s="45">
        <v>2</v>
      </c>
      <c r="CY415" s="43">
        <f>COUNTIF($BI415:$CX415,2)</f>
        <v>37</v>
      </c>
      <c r="CZ415" s="42">
        <f>CY415/COUNTA($BI415:$CX415)</f>
        <v>0.90243902439024393</v>
      </c>
      <c r="DA415" s="43">
        <f>COUNTIF($BI415:$CX415,1)</f>
        <v>4</v>
      </c>
      <c r="DB415" s="42">
        <f>DA415/COUNTA($BI415:$CX415)</f>
        <v>9.7560975609756101E-2</v>
      </c>
      <c r="DC415" s="43">
        <f t="shared" si="171"/>
        <v>0</v>
      </c>
      <c r="DD415" s="42">
        <f t="shared" si="172"/>
        <v>0</v>
      </c>
      <c r="DE415" s="43">
        <f t="shared" si="173"/>
        <v>0</v>
      </c>
      <c r="DF415" s="42">
        <f t="shared" si="174"/>
        <v>0</v>
      </c>
      <c r="DG415" s="52">
        <f>(((CY415*2)+(DA415*1)+(DC415*0)))/COUNTA($BI415:$CX415)</f>
        <v>1.9024390243902438</v>
      </c>
      <c r="DH415" s="43" t="str">
        <f t="shared" si="175"/>
        <v>Đạt mục tiêu</v>
      </c>
      <c r="DI415" s="39"/>
    </row>
    <row r="416" spans="1:113" s="38" customFormat="1" ht="62.25" hidden="1" customHeight="1" x14ac:dyDescent="0.25">
      <c r="A416" s="672">
        <v>158</v>
      </c>
      <c r="B416" s="630"/>
      <c r="C416" s="700" t="s">
        <v>324</v>
      </c>
      <c r="D416" s="700" t="s">
        <v>223</v>
      </c>
      <c r="E416" s="700" t="s">
        <v>323</v>
      </c>
      <c r="F416" s="700" t="s">
        <v>223</v>
      </c>
      <c r="G416" s="310" t="s">
        <v>322</v>
      </c>
      <c r="H416" s="43" t="s">
        <v>322</v>
      </c>
      <c r="I416" s="327">
        <v>1</v>
      </c>
      <c r="J416" s="329" t="s">
        <v>30</v>
      </c>
      <c r="K416" s="329" t="s">
        <v>27</v>
      </c>
      <c r="L416" s="310" t="s">
        <v>201</v>
      </c>
      <c r="M416" s="341"/>
      <c r="N416" s="51" t="s">
        <v>24</v>
      </c>
      <c r="O416" s="50"/>
      <c r="P416" s="341"/>
      <c r="Q416" s="341" t="s">
        <v>24</v>
      </c>
      <c r="R416" s="341"/>
      <c r="S416" s="341"/>
      <c r="T416" s="341"/>
      <c r="U416" s="341"/>
      <c r="V416" s="341"/>
      <c r="W416" s="341"/>
      <c r="X416" s="341"/>
      <c r="Y416" s="341"/>
      <c r="Z416" s="341"/>
      <c r="AA416" s="47"/>
      <c r="AB416" s="329"/>
      <c r="AC416" s="329"/>
      <c r="AD416" s="329"/>
      <c r="AE416" s="329"/>
      <c r="AF416" s="329"/>
      <c r="AG416" s="329"/>
      <c r="AH416" s="119"/>
      <c r="AI416" s="119"/>
      <c r="AJ416" s="119"/>
      <c r="AK416" s="119"/>
      <c r="AL416" s="329"/>
      <c r="AM416" s="329"/>
      <c r="AN416" s="329"/>
      <c r="AO416" s="329"/>
      <c r="AP416" s="329"/>
      <c r="AQ416" s="329"/>
      <c r="AR416" s="329"/>
      <c r="AS416" s="329"/>
      <c r="AT416" s="329"/>
      <c r="AU416" s="329"/>
      <c r="AV416" s="329"/>
      <c r="AW416" s="329"/>
      <c r="AX416" s="329"/>
      <c r="AY416" s="39"/>
      <c r="AZ416" s="39"/>
      <c r="BA416" s="39"/>
      <c r="BB416" s="39"/>
      <c r="BC416" s="329"/>
      <c r="BD416" s="329"/>
      <c r="BE416" s="329"/>
      <c r="BF416" s="329"/>
      <c r="BG416" s="329"/>
      <c r="BH416" s="329"/>
      <c r="BI416" s="329"/>
      <c r="BJ416" s="45"/>
      <c r="BK416" s="45"/>
      <c r="BL416" s="45"/>
      <c r="BM416" s="45"/>
      <c r="BN416" s="45"/>
      <c r="BO416" s="45"/>
      <c r="BP416" s="45"/>
      <c r="BQ416" s="45"/>
      <c r="BR416" s="45"/>
      <c r="BS416" s="45"/>
      <c r="BT416" s="45"/>
      <c r="BU416" s="45"/>
      <c r="BV416" s="45"/>
      <c r="BW416" s="45"/>
      <c r="BX416" s="45"/>
      <c r="BY416" s="45"/>
      <c r="BZ416" s="45"/>
      <c r="CA416" s="45"/>
      <c r="CB416" s="45"/>
      <c r="CC416" s="45"/>
      <c r="CD416" s="45"/>
      <c r="CE416" s="45"/>
      <c r="CF416" s="45"/>
      <c r="CG416" s="45"/>
      <c r="CH416" s="45"/>
      <c r="CI416" s="45"/>
      <c r="CJ416" s="45"/>
      <c r="CK416" s="45"/>
      <c r="CL416" s="45"/>
      <c r="CM416" s="45"/>
      <c r="CN416" s="45"/>
      <c r="CO416" s="45"/>
      <c r="CP416" s="45"/>
      <c r="CQ416" s="45"/>
      <c r="CR416" s="45"/>
      <c r="CS416" s="45"/>
      <c r="CT416" s="45"/>
      <c r="CU416" s="45"/>
      <c r="CV416" s="45"/>
      <c r="CW416" s="45"/>
      <c r="CX416" s="45"/>
      <c r="CY416" s="43"/>
      <c r="CZ416" s="42"/>
      <c r="DA416" s="43"/>
      <c r="DB416" s="42"/>
      <c r="DC416" s="43"/>
      <c r="DD416" s="42"/>
      <c r="DE416" s="43"/>
      <c r="DF416" s="42"/>
      <c r="DG416" s="52"/>
      <c r="DH416" s="43"/>
      <c r="DI416" s="39"/>
    </row>
    <row r="417" spans="1:118" s="38" customFormat="1" ht="94.5" hidden="1" customHeight="1" x14ac:dyDescent="0.25">
      <c r="A417" s="670"/>
      <c r="B417" s="630"/>
      <c r="C417" s="668"/>
      <c r="D417" s="668"/>
      <c r="E417" s="668"/>
      <c r="F417" s="668"/>
      <c r="G417" s="324" t="s">
        <v>321</v>
      </c>
      <c r="H417" s="63" t="s">
        <v>320</v>
      </c>
      <c r="I417" s="327">
        <v>1</v>
      </c>
      <c r="J417" s="329" t="s">
        <v>30</v>
      </c>
      <c r="K417" s="329" t="s">
        <v>27</v>
      </c>
      <c r="L417" s="310" t="s">
        <v>201</v>
      </c>
      <c r="M417" s="341" t="s">
        <v>37</v>
      </c>
      <c r="N417" s="51" t="s">
        <v>24</v>
      </c>
      <c r="O417" s="50">
        <v>1</v>
      </c>
      <c r="P417" s="341"/>
      <c r="Q417" s="341" t="s">
        <v>24</v>
      </c>
      <c r="R417" s="341"/>
      <c r="S417" s="341"/>
      <c r="T417" s="341"/>
      <c r="U417" s="341"/>
      <c r="V417" s="341"/>
      <c r="W417" s="341"/>
      <c r="X417" s="341"/>
      <c r="Y417" s="341"/>
      <c r="Z417" s="341"/>
      <c r="AA417" s="47">
        <f>COUNTIF(P417:Z417,"x")</f>
        <v>1</v>
      </c>
      <c r="AB417" s="341"/>
      <c r="AC417" s="341"/>
      <c r="AD417" s="329"/>
      <c r="AE417" s="329" t="s">
        <v>46</v>
      </c>
      <c r="AF417" s="329" t="s">
        <v>32</v>
      </c>
      <c r="AG417" s="329"/>
      <c r="AH417" s="119"/>
      <c r="AI417" s="119"/>
      <c r="AJ417" s="119"/>
      <c r="AK417" s="119"/>
      <c r="AL417" s="329"/>
      <c r="AM417" s="329"/>
      <c r="AN417" s="329"/>
      <c r="AO417" s="329"/>
      <c r="AP417" s="329"/>
      <c r="AQ417" s="329"/>
      <c r="AR417" s="329"/>
      <c r="AS417" s="329"/>
      <c r="AT417" s="329"/>
      <c r="AU417" s="329"/>
      <c r="AV417" s="329"/>
      <c r="AW417" s="329"/>
      <c r="AX417" s="329"/>
      <c r="AY417" s="39"/>
      <c r="AZ417" s="39"/>
      <c r="BA417" s="39"/>
      <c r="BB417" s="39"/>
      <c r="BC417" s="329"/>
      <c r="BD417" s="329"/>
      <c r="BE417" s="329"/>
      <c r="BF417" s="329"/>
      <c r="BG417" s="329"/>
      <c r="BH417" s="329"/>
      <c r="BI417" s="329"/>
      <c r="BJ417" s="45">
        <v>2</v>
      </c>
      <c r="BK417" s="45">
        <v>1</v>
      </c>
      <c r="BL417" s="45">
        <v>2</v>
      </c>
      <c r="BM417" s="45">
        <v>2</v>
      </c>
      <c r="BN417" s="45">
        <v>2</v>
      </c>
      <c r="BO417" s="45">
        <v>2</v>
      </c>
      <c r="BP417" s="45">
        <v>2</v>
      </c>
      <c r="BQ417" s="45">
        <v>2</v>
      </c>
      <c r="BR417" s="45">
        <v>2</v>
      </c>
      <c r="BS417" s="45">
        <v>2</v>
      </c>
      <c r="BT417" s="45">
        <v>1</v>
      </c>
      <c r="BU417" s="45">
        <v>2</v>
      </c>
      <c r="BV417" s="45">
        <v>2</v>
      </c>
      <c r="BW417" s="45">
        <v>2</v>
      </c>
      <c r="BX417" s="45">
        <v>2</v>
      </c>
      <c r="BY417" s="45">
        <v>2</v>
      </c>
      <c r="BZ417" s="45">
        <v>1</v>
      </c>
      <c r="CA417" s="45">
        <v>2</v>
      </c>
      <c r="CB417" s="45">
        <v>2</v>
      </c>
      <c r="CC417" s="45">
        <v>2</v>
      </c>
      <c r="CD417" s="45">
        <v>2</v>
      </c>
      <c r="CE417" s="45">
        <v>2</v>
      </c>
      <c r="CF417" s="45">
        <v>2</v>
      </c>
      <c r="CG417" s="45">
        <v>2</v>
      </c>
      <c r="CH417" s="45">
        <v>2</v>
      </c>
      <c r="CI417" s="45">
        <v>2</v>
      </c>
      <c r="CJ417" s="45">
        <v>2</v>
      </c>
      <c r="CK417" s="45">
        <v>2</v>
      </c>
      <c r="CL417" s="45">
        <v>2</v>
      </c>
      <c r="CM417" s="45">
        <v>2</v>
      </c>
      <c r="CN417" s="45">
        <v>1</v>
      </c>
      <c r="CO417" s="45">
        <v>2</v>
      </c>
      <c r="CP417" s="45">
        <v>2</v>
      </c>
      <c r="CQ417" s="45">
        <v>2</v>
      </c>
      <c r="CR417" s="45">
        <v>2</v>
      </c>
      <c r="CS417" s="45">
        <v>2</v>
      </c>
      <c r="CT417" s="45">
        <v>2</v>
      </c>
      <c r="CU417" s="45">
        <v>2</v>
      </c>
      <c r="CV417" s="45">
        <v>2</v>
      </c>
      <c r="CW417" s="45">
        <v>2</v>
      </c>
      <c r="CX417" s="45">
        <v>2</v>
      </c>
      <c r="CY417" s="43">
        <f>COUNTIF($BJ417:$CX417,2)</f>
        <v>37</v>
      </c>
      <c r="CZ417" s="42">
        <f>CY417/COUNTA($BJ417:$CX417)</f>
        <v>0.90243902439024393</v>
      </c>
      <c r="DA417" s="43">
        <f>COUNTIF($BJ417:$CX417,1)</f>
        <v>4</v>
      </c>
      <c r="DB417" s="42">
        <f>DA417/COUNTA($BJ417:$CX417)</f>
        <v>9.7560975609756101E-2</v>
      </c>
      <c r="DC417" s="43">
        <f>COUNTIF($BI417:$CX417,0)</f>
        <v>0</v>
      </c>
      <c r="DD417" s="42">
        <f>DC417/COUNTA($BI417:$CX417)</f>
        <v>0</v>
      </c>
      <c r="DE417" s="43">
        <f>COUNTIF($BI417:$CX417,"KĐG")</f>
        <v>0</v>
      </c>
      <c r="DF417" s="42">
        <f>DE417/COUNTA($BI417:$CX417)</f>
        <v>0</v>
      </c>
      <c r="DG417" s="52">
        <f>(((CY417*2)+(DA417*1)+(DC417*0)))/COUNTA($BJ417:$CX417)</f>
        <v>1.9024390243902438</v>
      </c>
      <c r="DH417" s="43" t="str">
        <f>IF(DG417&gt;=1.6,"Đạt mục tiêu",IF(DG417&gt;=1,"Cần cố gắng","Chưa đạt"))</f>
        <v>Đạt mục tiêu</v>
      </c>
      <c r="DI417" s="39"/>
    </row>
    <row r="418" spans="1:118" s="38" customFormat="1" ht="66" customHeight="1" x14ac:dyDescent="0.25">
      <c r="A418" s="267">
        <v>45</v>
      </c>
      <c r="B418" s="630"/>
      <c r="C418" s="317" t="s">
        <v>319</v>
      </c>
      <c r="D418" s="445" t="s">
        <v>223</v>
      </c>
      <c r="E418" s="317" t="s">
        <v>318</v>
      </c>
      <c r="F418" s="445" t="s">
        <v>54</v>
      </c>
      <c r="G418" s="310" t="s">
        <v>318</v>
      </c>
      <c r="H418" s="330" t="s">
        <v>317</v>
      </c>
      <c r="I418" s="528" t="s">
        <v>1123</v>
      </c>
      <c r="J418" s="392" t="s">
        <v>33</v>
      </c>
      <c r="K418" s="580" t="s">
        <v>27</v>
      </c>
      <c r="L418" s="405" t="s">
        <v>201</v>
      </c>
      <c r="M418" s="341" t="s">
        <v>37</v>
      </c>
      <c r="N418" s="51" t="s">
        <v>24</v>
      </c>
      <c r="O418" s="50"/>
      <c r="P418" s="341" t="s">
        <v>24</v>
      </c>
      <c r="Q418" s="341"/>
      <c r="R418" s="341"/>
      <c r="S418" s="341"/>
      <c r="T418" s="341"/>
      <c r="U418" s="341"/>
      <c r="V418" s="341"/>
      <c r="W418" s="341"/>
      <c r="X418" s="341"/>
      <c r="Y418" s="341"/>
      <c r="Z418" s="341"/>
      <c r="AA418" s="47">
        <f>COUNTIF(P418:Z418,"x")</f>
        <v>1</v>
      </c>
      <c r="AB418" s="329" t="s">
        <v>40</v>
      </c>
      <c r="AC418" s="329" t="s">
        <v>40</v>
      </c>
      <c r="AD418" s="329" t="s">
        <v>40</v>
      </c>
      <c r="AE418" s="329"/>
      <c r="AF418" s="329"/>
      <c r="AG418" s="329"/>
      <c r="AH418" s="119"/>
      <c r="AI418" s="119"/>
      <c r="AJ418" s="119"/>
      <c r="AK418" s="119"/>
      <c r="AL418" s="329"/>
      <c r="AM418" s="329"/>
      <c r="AN418" s="329"/>
      <c r="AO418" s="329"/>
      <c r="AP418" s="329"/>
      <c r="AQ418" s="329"/>
      <c r="AR418" s="329"/>
      <c r="AS418" s="329"/>
      <c r="AT418" s="329"/>
      <c r="AU418" s="329"/>
      <c r="AV418" s="329"/>
      <c r="AW418" s="329"/>
      <c r="AX418" s="329"/>
      <c r="AY418" s="580"/>
      <c r="AZ418" s="47" t="s">
        <v>40</v>
      </c>
      <c r="BA418" s="47"/>
      <c r="BB418" s="47"/>
      <c r="BC418" s="329"/>
      <c r="BD418" s="329"/>
      <c r="BE418" s="329"/>
      <c r="BF418" s="329"/>
      <c r="BG418" s="329"/>
      <c r="BH418" s="329"/>
      <c r="BI418" s="329"/>
      <c r="BJ418" s="45">
        <v>1</v>
      </c>
      <c r="BK418" s="45">
        <v>1</v>
      </c>
      <c r="BL418" s="45">
        <v>2</v>
      </c>
      <c r="BM418" s="45">
        <v>2</v>
      </c>
      <c r="BN418" s="45">
        <v>1</v>
      </c>
      <c r="BO418" s="45">
        <v>2</v>
      </c>
      <c r="BP418" s="45">
        <v>1</v>
      </c>
      <c r="BQ418" s="45">
        <v>2</v>
      </c>
      <c r="BR418" s="45">
        <v>2</v>
      </c>
      <c r="BS418" s="45">
        <v>2</v>
      </c>
      <c r="BT418" s="45">
        <v>1</v>
      </c>
      <c r="BU418" s="45">
        <v>2</v>
      </c>
      <c r="BV418" s="45">
        <v>1</v>
      </c>
      <c r="BW418" s="45">
        <v>2</v>
      </c>
      <c r="BX418" s="45">
        <v>1</v>
      </c>
      <c r="BY418" s="45">
        <v>2</v>
      </c>
      <c r="BZ418" s="45">
        <v>1</v>
      </c>
      <c r="CA418" s="45">
        <v>2</v>
      </c>
      <c r="CB418" s="45">
        <v>2</v>
      </c>
      <c r="CC418" s="45">
        <v>2</v>
      </c>
      <c r="CD418" s="45">
        <v>2</v>
      </c>
      <c r="CE418" s="45">
        <v>2</v>
      </c>
      <c r="CF418" s="45">
        <v>2</v>
      </c>
      <c r="CG418" s="45">
        <v>2</v>
      </c>
      <c r="CH418" s="45">
        <v>2</v>
      </c>
      <c r="CI418" s="45">
        <v>1</v>
      </c>
      <c r="CJ418" s="45">
        <v>2</v>
      </c>
      <c r="CK418" s="45">
        <v>2</v>
      </c>
      <c r="CL418" s="45">
        <v>2</v>
      </c>
      <c r="CM418" s="45">
        <v>2</v>
      </c>
      <c r="CN418" s="45">
        <v>1</v>
      </c>
      <c r="CO418" s="45">
        <v>2</v>
      </c>
      <c r="CP418" s="45">
        <v>2</v>
      </c>
      <c r="CQ418" s="45">
        <v>2</v>
      </c>
      <c r="CR418" s="45">
        <v>2</v>
      </c>
      <c r="CS418" s="45">
        <v>2</v>
      </c>
      <c r="CT418" s="45">
        <v>2</v>
      </c>
      <c r="CU418" s="45">
        <v>2</v>
      </c>
      <c r="CV418" s="45">
        <v>2</v>
      </c>
      <c r="CW418" s="45">
        <v>2</v>
      </c>
      <c r="CX418" s="45">
        <v>2</v>
      </c>
      <c r="CY418" s="40">
        <f>COUNTIF($BI418:$CX418,2)</f>
        <v>31</v>
      </c>
      <c r="CZ418" s="44">
        <f>CY418/COUNTA($BJ418:$CX418)</f>
        <v>0.75609756097560976</v>
      </c>
      <c r="DA418" s="40">
        <f>COUNTIF($BJ418:$CX418,1)</f>
        <v>10</v>
      </c>
      <c r="DB418" s="44">
        <f>DA418/COUNTA($BI418:$CX418)</f>
        <v>0.24390243902439024</v>
      </c>
      <c r="DC418" s="40">
        <f>COUNTIF($BI418:$CX418,0)</f>
        <v>0</v>
      </c>
      <c r="DD418" s="44">
        <f>DC418/COUNTA($BI418:$CX418)</f>
        <v>0</v>
      </c>
      <c r="DE418" s="43">
        <f>COUNTIF($BI418:$CX418,"KĐG")</f>
        <v>0</v>
      </c>
      <c r="DF418" s="42">
        <f>DE418/COUNTA($BI418:$CX418)</f>
        <v>0</v>
      </c>
      <c r="DG418" s="41">
        <f>(((CY418*2)+(DA418*1)+(DC418*0)))/COUNTA($BI418:$CX418)</f>
        <v>1.7560975609756098</v>
      </c>
      <c r="DH418" s="40" t="str">
        <f>IF(DG418&gt;=1.6,"Đạt mục tiêu",IF(DG418&gt;=1,"Cần cố gắng","Chưa đạt"))</f>
        <v>Đạt mục tiêu</v>
      </c>
      <c r="DI418" s="47"/>
    </row>
    <row r="419" spans="1:118" ht="21.75" customHeight="1" x14ac:dyDescent="0.25">
      <c r="A419" s="267"/>
      <c r="B419" s="630"/>
      <c r="C419" s="564" t="s">
        <v>316</v>
      </c>
      <c r="D419" s="571"/>
      <c r="E419" s="566"/>
      <c r="F419" s="571"/>
      <c r="G419" s="565"/>
      <c r="H419" s="567"/>
      <c r="I419" s="528"/>
      <c r="J419" s="262" t="s">
        <v>314</v>
      </c>
      <c r="K419" s="386" t="s">
        <v>314</v>
      </c>
      <c r="L419" s="262" t="s">
        <v>314</v>
      </c>
      <c r="M419" s="385"/>
      <c r="N419" s="385"/>
      <c r="O419" s="385"/>
      <c r="P419" s="385"/>
      <c r="Q419" s="385"/>
      <c r="R419" s="385"/>
      <c r="S419" s="385"/>
      <c r="T419" s="385"/>
      <c r="U419" s="385"/>
      <c r="V419" s="385"/>
      <c r="W419" s="385"/>
      <c r="X419" s="385"/>
      <c r="Y419" s="385"/>
      <c r="Z419" s="385"/>
      <c r="AA419" s="385"/>
      <c r="AB419" s="385"/>
      <c r="AC419" s="385"/>
      <c r="AD419" s="385"/>
      <c r="AE419" s="385"/>
      <c r="AF419" s="385"/>
      <c r="AG419" s="385"/>
      <c r="AH419" s="385"/>
      <c r="AI419" s="385"/>
      <c r="AJ419" s="385"/>
      <c r="AK419" s="385"/>
      <c r="AL419" s="385"/>
      <c r="AM419" s="385"/>
      <c r="AN419" s="385"/>
      <c r="AO419" s="385"/>
      <c r="AP419" s="385"/>
      <c r="AQ419" s="385"/>
      <c r="AR419" s="385"/>
      <c r="AS419" s="385"/>
      <c r="AT419" s="385"/>
      <c r="AU419" s="385"/>
      <c r="AV419" s="385"/>
      <c r="AW419" s="385"/>
      <c r="AX419" s="385"/>
      <c r="AY419" s="386" t="s">
        <v>314</v>
      </c>
      <c r="AZ419" s="386"/>
      <c r="BA419" s="262" t="s">
        <v>314</v>
      </c>
      <c r="BB419" s="262"/>
      <c r="BC419" s="385"/>
      <c r="BD419" s="385"/>
      <c r="BE419" s="385"/>
      <c r="BF419" s="385"/>
      <c r="BG419" s="385"/>
      <c r="BH419" s="385"/>
      <c r="BI419" s="385"/>
      <c r="BJ419" s="385"/>
      <c r="BK419" s="385"/>
      <c r="BL419" s="385"/>
      <c r="BM419" s="385"/>
      <c r="BN419" s="385"/>
      <c r="BO419" s="385"/>
      <c r="BP419" s="385"/>
      <c r="BQ419" s="385"/>
      <c r="BR419" s="385"/>
      <c r="BS419" s="385"/>
      <c r="BT419" s="385"/>
      <c r="BU419" s="385"/>
      <c r="BV419" s="385"/>
      <c r="BW419" s="385"/>
      <c r="BX419" s="385"/>
      <c r="BY419" s="385"/>
      <c r="BZ419" s="385"/>
      <c r="CA419" s="385"/>
      <c r="CB419" s="385"/>
      <c r="CC419" s="385"/>
      <c r="CD419" s="385"/>
      <c r="CE419" s="385"/>
      <c r="CF419" s="385"/>
      <c r="CG419" s="385"/>
      <c r="CH419" s="385"/>
      <c r="CI419" s="385"/>
      <c r="CJ419" s="385"/>
      <c r="CK419" s="385"/>
      <c r="CL419" s="385"/>
      <c r="CM419" s="385"/>
      <c r="CN419" s="385"/>
      <c r="CO419" s="385"/>
      <c r="CP419" s="385"/>
      <c r="CQ419" s="385"/>
      <c r="CR419" s="385"/>
      <c r="CS419" s="385"/>
      <c r="CT419" s="385"/>
      <c r="CU419" s="385"/>
      <c r="CV419" s="385"/>
      <c r="CW419" s="385"/>
      <c r="CX419" s="385"/>
      <c r="CY419" s="385"/>
      <c r="CZ419" s="385"/>
      <c r="DA419" s="385"/>
      <c r="DB419" s="385"/>
      <c r="DC419" s="385"/>
      <c r="DD419" s="385"/>
      <c r="DE419" s="385"/>
      <c r="DF419" s="385"/>
      <c r="DG419" s="385"/>
      <c r="DH419" s="385"/>
      <c r="DI419" s="262" t="s">
        <v>314</v>
      </c>
    </row>
    <row r="420" spans="1:118" s="55" customFormat="1" ht="32.25" customHeight="1" x14ac:dyDescent="0.25">
      <c r="A420" s="627">
        <v>46</v>
      </c>
      <c r="B420" s="630"/>
      <c r="C420" s="632" t="s">
        <v>313</v>
      </c>
      <c r="D420" s="658" t="s">
        <v>35</v>
      </c>
      <c r="E420" s="655" t="s">
        <v>312</v>
      </c>
      <c r="F420" s="658" t="s">
        <v>54</v>
      </c>
      <c r="G420" s="614" t="s">
        <v>312</v>
      </c>
      <c r="H420" s="317" t="s">
        <v>311</v>
      </c>
      <c r="I420" s="528" t="s">
        <v>1123</v>
      </c>
      <c r="J420" s="392" t="s">
        <v>33</v>
      </c>
      <c r="K420" s="580" t="s">
        <v>157</v>
      </c>
      <c r="L420" s="405" t="s">
        <v>201</v>
      </c>
      <c r="M420" s="341" t="s">
        <v>37</v>
      </c>
      <c r="N420" s="51" t="s">
        <v>24</v>
      </c>
      <c r="O420" s="50"/>
      <c r="P420" s="341"/>
      <c r="Q420" s="341"/>
      <c r="R420" s="341"/>
      <c r="S420" s="341"/>
      <c r="T420" s="341"/>
      <c r="U420" s="341"/>
      <c r="V420" s="341"/>
      <c r="W420" s="341" t="s">
        <v>24</v>
      </c>
      <c r="X420" s="341"/>
      <c r="Y420" s="341"/>
      <c r="Z420" s="341"/>
      <c r="AA420" s="47">
        <f>COUNTIF(P420:Z420,"x")</f>
        <v>1</v>
      </c>
      <c r="AB420" s="341"/>
      <c r="AC420" s="341"/>
      <c r="AD420" s="341"/>
      <c r="AE420" s="341"/>
      <c r="AF420" s="341"/>
      <c r="AG420" s="341"/>
      <c r="AH420" s="65"/>
      <c r="AI420" s="65"/>
      <c r="AJ420" s="65"/>
      <c r="AK420" s="65"/>
      <c r="AL420" s="341"/>
      <c r="AM420" s="341"/>
      <c r="AN420" s="341"/>
      <c r="AO420" s="341"/>
      <c r="AP420" s="341"/>
      <c r="AQ420" s="341"/>
      <c r="AR420" s="341"/>
      <c r="AS420" s="341"/>
      <c r="AT420" s="341"/>
      <c r="AU420" s="341" t="s">
        <v>56</v>
      </c>
      <c r="AV420" s="341"/>
      <c r="AW420" s="341"/>
      <c r="AX420" s="341"/>
      <c r="AY420" s="578"/>
      <c r="AZ420" s="439"/>
      <c r="BA420" s="328"/>
      <c r="BB420" s="328" t="s">
        <v>56</v>
      </c>
      <c r="BC420" s="341"/>
      <c r="BD420" s="341"/>
      <c r="BE420" s="341"/>
      <c r="BF420" s="341"/>
      <c r="BG420" s="341"/>
      <c r="BH420" s="341"/>
      <c r="BI420" s="341"/>
      <c r="BJ420" s="45">
        <v>1</v>
      </c>
      <c r="BK420" s="45">
        <v>1</v>
      </c>
      <c r="BL420" s="45">
        <v>1</v>
      </c>
      <c r="BM420" s="45">
        <v>1</v>
      </c>
      <c r="BN420" s="45">
        <v>1</v>
      </c>
      <c r="BO420" s="45">
        <v>1</v>
      </c>
      <c r="BP420" s="45">
        <v>1</v>
      </c>
      <c r="BQ420" s="45">
        <v>1</v>
      </c>
      <c r="BR420" s="45">
        <v>1</v>
      </c>
      <c r="BS420" s="45">
        <v>1</v>
      </c>
      <c r="BT420" s="45">
        <v>1</v>
      </c>
      <c r="BU420" s="45">
        <v>1</v>
      </c>
      <c r="BV420" s="45">
        <v>1</v>
      </c>
      <c r="BW420" s="45">
        <v>1</v>
      </c>
      <c r="BX420" s="45">
        <v>1</v>
      </c>
      <c r="BY420" s="45">
        <v>1</v>
      </c>
      <c r="BZ420" s="45">
        <v>1</v>
      </c>
      <c r="CA420" s="45">
        <v>1</v>
      </c>
      <c r="CB420" s="45">
        <v>1</v>
      </c>
      <c r="CC420" s="45">
        <v>1</v>
      </c>
      <c r="CD420" s="45">
        <v>1</v>
      </c>
      <c r="CE420" s="45">
        <v>1</v>
      </c>
      <c r="CF420" s="45">
        <v>1</v>
      </c>
      <c r="CG420" s="45">
        <v>1</v>
      </c>
      <c r="CH420" s="45">
        <v>1</v>
      </c>
      <c r="CI420" s="45">
        <v>1</v>
      </c>
      <c r="CJ420" s="45">
        <v>1</v>
      </c>
      <c r="CK420" s="45">
        <v>1</v>
      </c>
      <c r="CL420" s="45">
        <v>1</v>
      </c>
      <c r="CM420" s="45">
        <v>1</v>
      </c>
      <c r="CN420" s="45">
        <v>1</v>
      </c>
      <c r="CO420" s="45">
        <v>1</v>
      </c>
      <c r="CP420" s="45">
        <v>1</v>
      </c>
      <c r="CQ420" s="45">
        <v>1</v>
      </c>
      <c r="CR420" s="45">
        <v>1</v>
      </c>
      <c r="CS420" s="45">
        <v>1</v>
      </c>
      <c r="CT420" s="45">
        <v>1</v>
      </c>
      <c r="CU420" s="45"/>
      <c r="CV420" s="45"/>
      <c r="CW420" s="45"/>
      <c r="CX420" s="45">
        <v>1</v>
      </c>
      <c r="CY420" s="40">
        <f>COUNTIF($BI420:$CX420,2)</f>
        <v>0</v>
      </c>
      <c r="CZ420" s="44">
        <f>CY420/COUNTA($BJ420:$CX420)</f>
        <v>0</v>
      </c>
      <c r="DA420" s="40">
        <f>COUNTIF($BJ420:$CX420,1)</f>
        <v>38</v>
      </c>
      <c r="DB420" s="44">
        <f>DA420/COUNTA($BI420:$CX420)</f>
        <v>1</v>
      </c>
      <c r="DC420" s="40">
        <f>COUNTIF($BI420:$CX420,0)</f>
        <v>0</v>
      </c>
      <c r="DD420" s="44">
        <f>DC420/COUNTA($BI420:$CX420)</f>
        <v>0</v>
      </c>
      <c r="DE420" s="43">
        <f>COUNTIF($BI420:$CX420,"KĐG")</f>
        <v>0</v>
      </c>
      <c r="DF420" s="42">
        <f>DE420/COUNTA($BI420:$CX420)</f>
        <v>0</v>
      </c>
      <c r="DG420" s="41">
        <f>(((CY420*2)+(DA420*1)+(DC420*0)))/COUNTA($BI420:$CX420)</f>
        <v>1</v>
      </c>
      <c r="DH420" s="40" t="str">
        <f>IF(DG420&gt;=1.6,"Đạt mục tiêu",IF(DG420&gt;=1,"Cần cố gắng","Chưa đạt"))</f>
        <v>Cần cố gắng</v>
      </c>
      <c r="DI420" s="328"/>
    </row>
    <row r="421" spans="1:118" ht="27.75" hidden="1" customHeight="1" x14ac:dyDescent="0.25">
      <c r="A421" s="628"/>
      <c r="B421" s="630"/>
      <c r="C421" s="623"/>
      <c r="D421" s="659"/>
      <c r="E421" s="615"/>
      <c r="F421" s="659"/>
      <c r="G421" s="615"/>
      <c r="H421" s="346" t="s">
        <v>310</v>
      </c>
      <c r="I421" s="301">
        <v>1</v>
      </c>
      <c r="J421" s="318" t="s">
        <v>84</v>
      </c>
      <c r="K421" s="318" t="s">
        <v>157</v>
      </c>
      <c r="L421" s="346" t="s">
        <v>201</v>
      </c>
      <c r="M421" s="318"/>
      <c r="N421" s="342"/>
      <c r="O421" s="58">
        <v>1</v>
      </c>
      <c r="P421" s="318"/>
      <c r="Q421" s="318"/>
      <c r="R421" s="318"/>
      <c r="S421" s="318"/>
      <c r="T421" s="318"/>
      <c r="U421" s="318"/>
      <c r="V421" s="318" t="s">
        <v>24</v>
      </c>
      <c r="W421" s="318"/>
      <c r="X421" s="318"/>
      <c r="Y421" s="318"/>
      <c r="Z421" s="318"/>
      <c r="AA421" s="47">
        <f>COUNTIF(P421:Z421,"x")</f>
        <v>1</v>
      </c>
      <c r="AB421" s="318"/>
      <c r="AC421" s="318"/>
      <c r="AD421" s="318"/>
      <c r="AE421" s="318"/>
      <c r="AF421" s="318"/>
      <c r="AG421" s="318"/>
      <c r="AH421" s="318"/>
      <c r="AI421" s="318"/>
      <c r="AJ421" s="318"/>
      <c r="AK421" s="318"/>
      <c r="AL421" s="318"/>
      <c r="AM421" s="318" t="s">
        <v>56</v>
      </c>
      <c r="AN421" s="318"/>
      <c r="AO421" s="318"/>
      <c r="AP421" s="318"/>
      <c r="AQ421" s="318"/>
      <c r="AR421" s="318"/>
      <c r="AS421" s="318"/>
      <c r="AT421" s="318"/>
      <c r="AU421" s="318"/>
      <c r="AV421" s="318"/>
      <c r="AW421" s="318"/>
      <c r="AX421" s="318" t="s">
        <v>46</v>
      </c>
      <c r="AY421" s="342"/>
      <c r="AZ421" s="472"/>
      <c r="BA421" s="342"/>
      <c r="BB421" s="472"/>
      <c r="BC421" s="318"/>
      <c r="BD421" s="318"/>
      <c r="BE421" s="318"/>
      <c r="BF421" s="318"/>
      <c r="BG421" s="318"/>
      <c r="BH421" s="318"/>
      <c r="BI421" s="318"/>
      <c r="BJ421" s="45">
        <v>1</v>
      </c>
      <c r="BK421" s="45">
        <v>1</v>
      </c>
      <c r="BL421" s="45">
        <v>1</v>
      </c>
      <c r="BM421" s="45">
        <v>1</v>
      </c>
      <c r="BN421" s="45">
        <v>1</v>
      </c>
      <c r="BO421" s="45">
        <v>1</v>
      </c>
      <c r="BP421" s="45">
        <v>1</v>
      </c>
      <c r="BQ421" s="45">
        <v>1</v>
      </c>
      <c r="BR421" s="45">
        <v>1</v>
      </c>
      <c r="BS421" s="45">
        <v>1</v>
      </c>
      <c r="BT421" s="45">
        <v>1</v>
      </c>
      <c r="BU421" s="45">
        <v>1</v>
      </c>
      <c r="BV421" s="45">
        <v>1</v>
      </c>
      <c r="BW421" s="45">
        <v>1</v>
      </c>
      <c r="BX421" s="45">
        <v>1</v>
      </c>
      <c r="BY421" s="45">
        <v>1</v>
      </c>
      <c r="BZ421" s="45">
        <v>1</v>
      </c>
      <c r="CA421" s="45">
        <v>1</v>
      </c>
      <c r="CB421" s="45">
        <v>1</v>
      </c>
      <c r="CC421" s="45">
        <v>1</v>
      </c>
      <c r="CD421" s="45">
        <v>1</v>
      </c>
      <c r="CE421" s="45">
        <v>1</v>
      </c>
      <c r="CF421" s="45">
        <v>1</v>
      </c>
      <c r="CG421" s="45">
        <v>1</v>
      </c>
      <c r="CH421" s="45">
        <v>1</v>
      </c>
      <c r="CI421" s="45">
        <v>1</v>
      </c>
      <c r="CJ421" s="45">
        <v>1</v>
      </c>
      <c r="CK421" s="45">
        <v>1</v>
      </c>
      <c r="CL421" s="45">
        <v>1</v>
      </c>
      <c r="CM421" s="45">
        <v>1</v>
      </c>
      <c r="CN421" s="45">
        <v>1</v>
      </c>
      <c r="CO421" s="45">
        <v>1</v>
      </c>
      <c r="CP421" s="45">
        <v>1</v>
      </c>
      <c r="CQ421" s="45">
        <v>1</v>
      </c>
      <c r="CR421" s="45">
        <v>1</v>
      </c>
      <c r="CS421" s="45">
        <v>1</v>
      </c>
      <c r="CT421" s="45">
        <v>1</v>
      </c>
      <c r="CU421" s="45"/>
      <c r="CV421" s="45"/>
      <c r="CW421" s="45"/>
      <c r="CX421" s="45">
        <v>1</v>
      </c>
      <c r="CY421" s="40">
        <f>COUNTIF($BI421:$CX421,2)</f>
        <v>0</v>
      </c>
      <c r="CZ421" s="44">
        <f>CY421/COUNTA($BJ421:$CX421)</f>
        <v>0</v>
      </c>
      <c r="DA421" s="40">
        <f>COUNTIF($BJ421:$CX421,1)</f>
        <v>38</v>
      </c>
      <c r="DB421" s="44">
        <f>DA421/COUNTA($BI421:$CX421)</f>
        <v>1</v>
      </c>
      <c r="DC421" s="40">
        <f>COUNTIF($BI421:$CX421,0)</f>
        <v>0</v>
      </c>
      <c r="DD421" s="44">
        <f>DC421/COUNTA($BI421:$CX421)</f>
        <v>0</v>
      </c>
      <c r="DE421" s="43">
        <f>COUNTIF($BI421:$CX421,"KĐG")</f>
        <v>0</v>
      </c>
      <c r="DF421" s="42">
        <f>DE421/COUNTA($BI421:$CX421)</f>
        <v>0</v>
      </c>
      <c r="DG421" s="41">
        <f>(((CY421*2)+(DA421*1)+(DC421*0)))/COUNTA($BI421:$CX421)</f>
        <v>1</v>
      </c>
      <c r="DH421" s="40" t="str">
        <f>IF(DG421&gt;=1.6,"Đạt mục tiêu",IF(DG421&gt;=1,"Cần cố gắng","Chưa đạt"))</f>
        <v>Cần cố gắng</v>
      </c>
      <c r="DI421" s="342"/>
    </row>
    <row r="422" spans="1:118" ht="27.75" hidden="1" customHeight="1" x14ac:dyDescent="0.25">
      <c r="A422" s="672"/>
      <c r="B422" s="630"/>
      <c r="C422" s="614"/>
      <c r="D422" s="659"/>
      <c r="E422" s="615"/>
      <c r="F422" s="659"/>
      <c r="G422" s="615"/>
      <c r="H422" s="347" t="s">
        <v>309</v>
      </c>
      <c r="I422" s="117"/>
      <c r="J422" s="321" t="s">
        <v>28</v>
      </c>
      <c r="K422" s="321" t="s">
        <v>27</v>
      </c>
      <c r="L422" s="347" t="s">
        <v>201</v>
      </c>
      <c r="M422" s="318"/>
      <c r="N422" s="307" t="s">
        <v>24</v>
      </c>
      <c r="O422" s="116">
        <v>1</v>
      </c>
      <c r="P422" s="321"/>
      <c r="Q422" s="321"/>
      <c r="R422" s="321" t="s">
        <v>24</v>
      </c>
      <c r="S422" s="321"/>
      <c r="T422" s="321"/>
      <c r="U422" s="321"/>
      <c r="V422" s="321"/>
      <c r="W422" s="321"/>
      <c r="X422" s="321"/>
      <c r="Y422" s="321"/>
      <c r="Z422" s="321"/>
      <c r="AA422" s="339"/>
      <c r="AB422" s="321"/>
      <c r="AC422" s="321"/>
      <c r="AD422" s="321"/>
      <c r="AE422" s="321"/>
      <c r="AF422" s="321"/>
      <c r="AG422" s="321"/>
      <c r="AH422" s="321"/>
      <c r="AI422" s="321"/>
      <c r="AJ422" s="321"/>
      <c r="AK422" s="321"/>
      <c r="AL422" s="321"/>
      <c r="AM422" s="321"/>
      <c r="AN422" s="321"/>
      <c r="AO422" s="321"/>
      <c r="AP422" s="321"/>
      <c r="AQ422" s="321"/>
      <c r="AR422" s="321"/>
      <c r="AS422" s="321"/>
      <c r="AT422" s="321"/>
      <c r="AU422" s="321"/>
      <c r="AV422" s="321"/>
      <c r="AW422" s="321"/>
      <c r="AX422" s="321"/>
      <c r="AY422" s="342"/>
      <c r="AZ422" s="472"/>
      <c r="BA422" s="342"/>
      <c r="BB422" s="472"/>
      <c r="BC422" s="318"/>
      <c r="BD422" s="318"/>
      <c r="BE422" s="318"/>
      <c r="BF422" s="318"/>
      <c r="BG422" s="318"/>
      <c r="BH422" s="318"/>
      <c r="BI422" s="318"/>
      <c r="BJ422" s="45"/>
      <c r="BK422" s="45"/>
      <c r="BL422" s="45"/>
      <c r="BM422" s="45"/>
      <c r="BN422" s="45"/>
      <c r="BO422" s="45"/>
      <c r="BP422" s="45"/>
      <c r="BQ422" s="45"/>
      <c r="BR422" s="45"/>
      <c r="BS422" s="45"/>
      <c r="BT422" s="45"/>
      <c r="BU422" s="45"/>
      <c r="BV422" s="45"/>
      <c r="BW422" s="45"/>
      <c r="BX422" s="45"/>
      <c r="BY422" s="45"/>
      <c r="BZ422" s="45"/>
      <c r="CA422" s="45"/>
      <c r="CB422" s="45"/>
      <c r="CC422" s="45"/>
      <c r="CD422" s="45"/>
      <c r="CE422" s="45"/>
      <c r="CF422" s="45"/>
      <c r="CG422" s="45"/>
      <c r="CH422" s="45"/>
      <c r="CI422" s="45"/>
      <c r="CJ422" s="45"/>
      <c r="CK422" s="45"/>
      <c r="CL422" s="45"/>
      <c r="CM422" s="45"/>
      <c r="CN422" s="45"/>
      <c r="CO422" s="45"/>
      <c r="CP422" s="45"/>
      <c r="CQ422" s="45"/>
      <c r="CR422" s="45"/>
      <c r="CS422" s="45"/>
      <c r="CT422" s="45"/>
      <c r="CU422" s="45"/>
      <c r="CV422" s="45"/>
      <c r="CW422" s="45"/>
      <c r="CX422" s="45"/>
      <c r="CY422" s="40"/>
      <c r="CZ422" s="44"/>
      <c r="DA422" s="40"/>
      <c r="DB422" s="44"/>
      <c r="DC422" s="40"/>
      <c r="DD422" s="44"/>
      <c r="DE422" s="43"/>
      <c r="DF422" s="42"/>
      <c r="DG422" s="41"/>
      <c r="DH422" s="40"/>
      <c r="DI422" s="342"/>
    </row>
    <row r="423" spans="1:118" s="114" customFormat="1" ht="33" customHeight="1" x14ac:dyDescent="0.25">
      <c r="A423" s="627"/>
      <c r="B423" s="701"/>
      <c r="C423" s="632"/>
      <c r="D423" s="690"/>
      <c r="E423" s="632"/>
      <c r="F423" s="690"/>
      <c r="G423" s="623"/>
      <c r="H423" s="317" t="s">
        <v>308</v>
      </c>
      <c r="I423" s="528" t="s">
        <v>1123</v>
      </c>
      <c r="J423" s="18" t="s">
        <v>33</v>
      </c>
      <c r="K423" s="18" t="s">
        <v>27</v>
      </c>
      <c r="L423" s="404" t="s">
        <v>201</v>
      </c>
      <c r="M423" s="115" t="s">
        <v>37</v>
      </c>
      <c r="N423" s="342" t="s">
        <v>24</v>
      </c>
      <c r="O423" s="58">
        <v>1</v>
      </c>
      <c r="P423" s="318"/>
      <c r="Q423" s="318"/>
      <c r="R423" s="318" t="s">
        <v>24</v>
      </c>
      <c r="S423" s="318"/>
      <c r="T423" s="318"/>
      <c r="U423" s="318"/>
      <c r="V423" s="318"/>
      <c r="W423" s="318"/>
      <c r="X423" s="318"/>
      <c r="Y423" s="318"/>
      <c r="Z423" s="318"/>
      <c r="AA423" s="47"/>
      <c r="AB423" s="318"/>
      <c r="AC423" s="318"/>
      <c r="AD423" s="318"/>
      <c r="AE423" s="318"/>
      <c r="AF423" s="318"/>
      <c r="AG423" s="318"/>
      <c r="AH423" s="318"/>
      <c r="AI423" s="318"/>
      <c r="AJ423" s="318"/>
      <c r="AK423" s="318"/>
      <c r="AL423" s="318"/>
      <c r="AM423" s="318"/>
      <c r="AN423" s="318"/>
      <c r="AO423" s="318"/>
      <c r="AP423" s="318"/>
      <c r="AQ423" s="318"/>
      <c r="AR423" s="318"/>
      <c r="AS423" s="318"/>
      <c r="AT423" s="318"/>
      <c r="AU423" s="318"/>
      <c r="AV423" s="318"/>
      <c r="AW423" s="318"/>
      <c r="AX423" s="318"/>
      <c r="AY423" s="442"/>
      <c r="AZ423" s="440"/>
      <c r="BA423" s="320"/>
      <c r="BB423" s="469" t="s">
        <v>56</v>
      </c>
      <c r="BC423" s="318"/>
      <c r="BD423" s="318"/>
      <c r="BE423" s="318"/>
      <c r="BF423" s="318"/>
      <c r="BG423" s="318"/>
      <c r="BH423" s="318"/>
      <c r="BI423" s="318"/>
      <c r="BJ423" s="45"/>
      <c r="BK423" s="45"/>
      <c r="BL423" s="45"/>
      <c r="BM423" s="45"/>
      <c r="BN423" s="45"/>
      <c r="BO423" s="45"/>
      <c r="BP423" s="45"/>
      <c r="BQ423" s="45"/>
      <c r="BR423" s="45"/>
      <c r="BS423" s="45"/>
      <c r="BT423" s="45"/>
      <c r="BU423" s="45"/>
      <c r="BV423" s="45"/>
      <c r="BW423" s="45"/>
      <c r="BX423" s="45"/>
      <c r="BY423" s="45"/>
      <c r="BZ423" s="45"/>
      <c r="CA423" s="45"/>
      <c r="CB423" s="45"/>
      <c r="CC423" s="45"/>
      <c r="CD423" s="45"/>
      <c r="CE423" s="45"/>
      <c r="CF423" s="45"/>
      <c r="CG423" s="45"/>
      <c r="CH423" s="45"/>
      <c r="CI423" s="45"/>
      <c r="CJ423" s="45"/>
      <c r="CK423" s="45"/>
      <c r="CL423" s="45"/>
      <c r="CM423" s="45"/>
      <c r="CN423" s="45"/>
      <c r="CO423" s="45"/>
      <c r="CP423" s="45"/>
      <c r="CQ423" s="45"/>
      <c r="CR423" s="45"/>
      <c r="CS423" s="45"/>
      <c r="CT423" s="45"/>
      <c r="CU423" s="45"/>
      <c r="CV423" s="45"/>
      <c r="CW423" s="45"/>
      <c r="CX423" s="45"/>
      <c r="CY423" s="40"/>
      <c r="CZ423" s="44"/>
      <c r="DA423" s="40"/>
      <c r="DB423" s="44"/>
      <c r="DC423" s="40"/>
      <c r="DD423" s="44"/>
      <c r="DE423" s="43"/>
      <c r="DF423" s="42"/>
      <c r="DG423" s="41"/>
      <c r="DH423" s="40"/>
      <c r="DI423" s="320"/>
      <c r="DJ423" s="296"/>
      <c r="DK423" s="296"/>
      <c r="DL423" s="296"/>
      <c r="DM423" s="296"/>
      <c r="DN423" s="296"/>
    </row>
    <row r="424" spans="1:118" ht="27.75" hidden="1" customHeight="1" x14ac:dyDescent="0.25">
      <c r="A424" s="628"/>
      <c r="B424" s="630"/>
      <c r="C424" s="623"/>
      <c r="D424" s="695" t="s">
        <v>35</v>
      </c>
      <c r="E424" s="110" t="s">
        <v>307</v>
      </c>
      <c r="F424" s="695" t="s">
        <v>54</v>
      </c>
      <c r="G424" s="110" t="s">
        <v>307</v>
      </c>
      <c r="H424" s="113" t="s">
        <v>306</v>
      </c>
      <c r="I424" s="301">
        <v>1</v>
      </c>
      <c r="J424" s="318" t="s">
        <v>52</v>
      </c>
      <c r="K424" s="318" t="s">
        <v>27</v>
      </c>
      <c r="L424" s="346" t="s">
        <v>201</v>
      </c>
      <c r="M424" s="318" t="s">
        <v>37</v>
      </c>
      <c r="N424" s="342" t="s">
        <v>24</v>
      </c>
      <c r="O424" s="1">
        <v>1</v>
      </c>
      <c r="P424" s="318"/>
      <c r="Q424" s="318"/>
      <c r="R424" s="318"/>
      <c r="S424" s="318"/>
      <c r="T424" s="318"/>
      <c r="U424" s="318" t="s">
        <v>24</v>
      </c>
      <c r="V424" s="318"/>
      <c r="W424" s="318"/>
      <c r="X424" s="318"/>
      <c r="Y424" s="318"/>
      <c r="Z424" s="318"/>
      <c r="AA424" s="47">
        <v>1</v>
      </c>
      <c r="AB424" s="318"/>
      <c r="AC424" s="318"/>
      <c r="AD424" s="318"/>
      <c r="AE424" s="318"/>
      <c r="AF424" s="318"/>
      <c r="AG424" s="318"/>
      <c r="AH424" s="318"/>
      <c r="AI424" s="318"/>
      <c r="AJ424" s="318"/>
      <c r="AK424" s="318"/>
      <c r="AL424" s="318"/>
      <c r="AM424" s="318"/>
      <c r="AN424" s="318"/>
      <c r="AO424" s="318"/>
      <c r="AP424" s="318"/>
      <c r="AQ424" s="318"/>
      <c r="AR424" s="318"/>
      <c r="AS424" s="318"/>
      <c r="AT424" s="318"/>
      <c r="AU424" s="318"/>
      <c r="AV424" s="318" t="s">
        <v>46</v>
      </c>
      <c r="AW424" s="318"/>
      <c r="AX424" s="318"/>
      <c r="AY424" s="342"/>
      <c r="AZ424" s="472"/>
      <c r="BA424" s="342"/>
      <c r="BB424" s="472"/>
      <c r="BC424" s="318"/>
      <c r="BD424" s="318"/>
      <c r="BE424" s="318"/>
      <c r="BF424" s="318"/>
      <c r="BG424" s="318"/>
      <c r="BH424" s="318"/>
      <c r="BI424" s="318"/>
      <c r="BJ424" s="45">
        <v>1</v>
      </c>
      <c r="BK424" s="45">
        <v>1</v>
      </c>
      <c r="BL424" s="45">
        <v>1</v>
      </c>
      <c r="BM424" s="45">
        <v>1</v>
      </c>
      <c r="BN424" s="45">
        <v>1</v>
      </c>
      <c r="BO424" s="45">
        <v>1</v>
      </c>
      <c r="BP424" s="45">
        <v>1</v>
      </c>
      <c r="BQ424" s="45">
        <v>1</v>
      </c>
      <c r="BR424" s="45">
        <v>1</v>
      </c>
      <c r="BS424" s="45">
        <v>1</v>
      </c>
      <c r="BT424" s="45">
        <v>1</v>
      </c>
      <c r="BU424" s="45">
        <v>1</v>
      </c>
      <c r="BV424" s="45">
        <v>1</v>
      </c>
      <c r="BW424" s="45">
        <v>1</v>
      </c>
      <c r="BX424" s="45">
        <v>1</v>
      </c>
      <c r="BY424" s="45">
        <v>1</v>
      </c>
      <c r="BZ424" s="45">
        <v>1</v>
      </c>
      <c r="CA424" s="45">
        <v>1</v>
      </c>
      <c r="CB424" s="45">
        <v>1</v>
      </c>
      <c r="CC424" s="45">
        <v>1</v>
      </c>
      <c r="CD424" s="45">
        <v>1</v>
      </c>
      <c r="CE424" s="45">
        <v>1</v>
      </c>
      <c r="CF424" s="45">
        <v>1</v>
      </c>
      <c r="CG424" s="45">
        <v>1</v>
      </c>
      <c r="CH424" s="45">
        <v>1</v>
      </c>
      <c r="CI424" s="45">
        <v>1</v>
      </c>
      <c r="CJ424" s="45">
        <v>1</v>
      </c>
      <c r="CK424" s="45">
        <v>1</v>
      </c>
      <c r="CL424" s="45">
        <v>1</v>
      </c>
      <c r="CM424" s="45">
        <v>1</v>
      </c>
      <c r="CN424" s="45">
        <v>1</v>
      </c>
      <c r="CO424" s="45">
        <v>1</v>
      </c>
      <c r="CP424" s="45">
        <v>1</v>
      </c>
      <c r="CQ424" s="45">
        <v>1</v>
      </c>
      <c r="CR424" s="45">
        <v>1</v>
      </c>
      <c r="CS424" s="45">
        <v>1</v>
      </c>
      <c r="CT424" s="45">
        <v>1</v>
      </c>
      <c r="CU424" s="45"/>
      <c r="CV424" s="45"/>
      <c r="CW424" s="45"/>
      <c r="CX424" s="45">
        <v>1</v>
      </c>
      <c r="CY424" s="40">
        <f>COUNTIF($BI424:$CX424,2)</f>
        <v>0</v>
      </c>
      <c r="CZ424" s="44">
        <f>CY424/COUNTA($BJ424:$CX424)</f>
        <v>0</v>
      </c>
      <c r="DA424" s="40">
        <f>COUNTIF($BJ424:$CX424,1)</f>
        <v>38</v>
      </c>
      <c r="DB424" s="44">
        <f>DA424/COUNTA($BI424:$CX424)</f>
        <v>1</v>
      </c>
      <c r="DC424" s="40">
        <f>COUNTIF($BI424:$CX424,0)</f>
        <v>0</v>
      </c>
      <c r="DD424" s="44">
        <f>DC424/COUNTA($BI424:$CX424)</f>
        <v>0</v>
      </c>
      <c r="DE424" s="43">
        <f>COUNTIF($BI424:$CX424,"KĐG")</f>
        <v>0</v>
      </c>
      <c r="DF424" s="42">
        <f>DE424/COUNTA($BI424:$CX424)</f>
        <v>0</v>
      </c>
      <c r="DG424" s="41">
        <f>(((CY424*2)+(DA424*1)+(DC424*0)))/COUNTA($BI424:$CX424)</f>
        <v>1</v>
      </c>
      <c r="DH424" s="40" t="str">
        <f>IF(DG424&gt;=1.6,"Đạt mục tiêu",IF(DG424&gt;=1,"Cần cố gắng","Chưa đạt"))</f>
        <v>Cần cố gắng</v>
      </c>
      <c r="DI424" s="342"/>
    </row>
    <row r="425" spans="1:118" ht="27.75" hidden="1" customHeight="1" x14ac:dyDescent="0.25">
      <c r="A425" s="628"/>
      <c r="B425" s="630"/>
      <c r="C425" s="665"/>
      <c r="D425" s="696"/>
      <c r="E425" s="110" t="s">
        <v>305</v>
      </c>
      <c r="F425" s="696"/>
      <c r="G425" s="110" t="s">
        <v>305</v>
      </c>
      <c r="H425" s="111" t="s">
        <v>304</v>
      </c>
      <c r="I425" s="301">
        <v>1</v>
      </c>
      <c r="J425" s="318" t="s">
        <v>47</v>
      </c>
      <c r="K425" s="318" t="s">
        <v>27</v>
      </c>
      <c r="L425" s="346" t="s">
        <v>201</v>
      </c>
      <c r="M425" s="318"/>
      <c r="N425" s="342" t="s">
        <v>24</v>
      </c>
      <c r="O425" s="50">
        <v>1</v>
      </c>
      <c r="P425" s="318"/>
      <c r="Q425" s="318"/>
      <c r="R425" s="318"/>
      <c r="S425" s="318"/>
      <c r="T425" s="318" t="s">
        <v>24</v>
      </c>
      <c r="U425" s="318"/>
      <c r="V425" s="318"/>
      <c r="W425" s="318"/>
      <c r="X425" s="318"/>
      <c r="Y425" s="318"/>
      <c r="Z425" s="318"/>
      <c r="AA425" s="47">
        <v>1</v>
      </c>
      <c r="AB425" s="318"/>
      <c r="AC425" s="318"/>
      <c r="AD425" s="318"/>
      <c r="AE425" s="318"/>
      <c r="AF425" s="318"/>
      <c r="AG425" s="318"/>
      <c r="AH425" s="318"/>
      <c r="AI425" s="318"/>
      <c r="AJ425" s="318"/>
      <c r="AK425" s="318"/>
      <c r="AL425" s="318"/>
      <c r="AM425" s="318"/>
      <c r="AN425" s="318"/>
      <c r="AO425" s="318"/>
      <c r="AP425" s="318" t="s">
        <v>46</v>
      </c>
      <c r="AQ425" s="318"/>
      <c r="AR425" s="318"/>
      <c r="AS425" s="318"/>
      <c r="AT425" s="318" t="s">
        <v>40</v>
      </c>
      <c r="AU425" s="318"/>
      <c r="AV425" s="318"/>
      <c r="AW425" s="318"/>
      <c r="AX425" s="318"/>
      <c r="AY425" s="342"/>
      <c r="AZ425" s="472"/>
      <c r="BA425" s="342"/>
      <c r="BB425" s="472"/>
      <c r="BC425" s="318"/>
      <c r="BD425" s="318"/>
      <c r="BE425" s="318"/>
      <c r="BF425" s="318"/>
      <c r="BG425" s="318"/>
      <c r="BH425" s="318"/>
      <c r="BI425" s="318"/>
      <c r="BJ425" s="45">
        <v>1</v>
      </c>
      <c r="BK425" s="45">
        <v>1</v>
      </c>
      <c r="BL425" s="45">
        <v>1</v>
      </c>
      <c r="BM425" s="45">
        <v>1</v>
      </c>
      <c r="BN425" s="45">
        <v>1</v>
      </c>
      <c r="BO425" s="45">
        <v>1</v>
      </c>
      <c r="BP425" s="45">
        <v>1</v>
      </c>
      <c r="BQ425" s="45">
        <v>1</v>
      </c>
      <c r="BR425" s="45">
        <v>1</v>
      </c>
      <c r="BS425" s="45">
        <v>1</v>
      </c>
      <c r="BT425" s="45">
        <v>1</v>
      </c>
      <c r="BU425" s="45">
        <v>1</v>
      </c>
      <c r="BV425" s="45">
        <v>1</v>
      </c>
      <c r="BW425" s="45">
        <v>1</v>
      </c>
      <c r="BX425" s="45">
        <v>1</v>
      </c>
      <c r="BY425" s="45">
        <v>1</v>
      </c>
      <c r="BZ425" s="45">
        <v>1</v>
      </c>
      <c r="CA425" s="45">
        <v>1</v>
      </c>
      <c r="CB425" s="45">
        <v>1</v>
      </c>
      <c r="CC425" s="45">
        <v>1</v>
      </c>
      <c r="CD425" s="45">
        <v>1</v>
      </c>
      <c r="CE425" s="45">
        <v>1</v>
      </c>
      <c r="CF425" s="45">
        <v>1</v>
      </c>
      <c r="CG425" s="45">
        <v>1</v>
      </c>
      <c r="CH425" s="45">
        <v>1</v>
      </c>
      <c r="CI425" s="45">
        <v>1</v>
      </c>
      <c r="CJ425" s="45">
        <v>1</v>
      </c>
      <c r="CK425" s="45">
        <v>1</v>
      </c>
      <c r="CL425" s="45">
        <v>1</v>
      </c>
      <c r="CM425" s="45">
        <v>1</v>
      </c>
      <c r="CN425" s="45">
        <v>1</v>
      </c>
      <c r="CO425" s="45">
        <v>1</v>
      </c>
      <c r="CP425" s="45">
        <v>1</v>
      </c>
      <c r="CQ425" s="45">
        <v>1</v>
      </c>
      <c r="CR425" s="45">
        <v>1</v>
      </c>
      <c r="CS425" s="45">
        <v>1</v>
      </c>
      <c r="CT425" s="45">
        <v>1</v>
      </c>
      <c r="CU425" s="45"/>
      <c r="CV425" s="45"/>
      <c r="CW425" s="45"/>
      <c r="CX425" s="45">
        <v>1</v>
      </c>
      <c r="CY425" s="40">
        <f>COUNTIF($BI425:$CX425,2)</f>
        <v>0</v>
      </c>
      <c r="CZ425" s="44">
        <f>CY425/COUNTA($BJ425:$CX425)</f>
        <v>0</v>
      </c>
      <c r="DA425" s="40">
        <f>COUNTIF($BJ425:$CX425,1)</f>
        <v>38</v>
      </c>
      <c r="DB425" s="44">
        <f>DA425/COUNTA($BI425:$CX425)</f>
        <v>1</v>
      </c>
      <c r="DC425" s="40">
        <f>COUNTIF($BI425:$CX425,0)</f>
        <v>0</v>
      </c>
      <c r="DD425" s="44">
        <f>DC425/COUNTA($BI425:$CX425)</f>
        <v>0</v>
      </c>
      <c r="DE425" s="43">
        <f>COUNTIF($BI425:$CX425,"KĐG")</f>
        <v>0</v>
      </c>
      <c r="DF425" s="42">
        <f>DE425/COUNTA($BI425:$CX425)</f>
        <v>0</v>
      </c>
      <c r="DG425" s="41">
        <f>(((CY425*2)+(DA425*1)+(DC425*0)))/COUNTA($BI425:$CX425)</f>
        <v>1</v>
      </c>
      <c r="DH425" s="40" t="str">
        <f>IF(DG425&gt;=1.6,"Đạt mục tiêu",IF(DG425&gt;=1,"Cần cố gắng","Chưa đạt"))</f>
        <v>Cần cố gắng</v>
      </c>
      <c r="DI425" s="342"/>
    </row>
    <row r="426" spans="1:118" ht="27.75" hidden="1" customHeight="1" x14ac:dyDescent="0.25">
      <c r="A426" s="628"/>
      <c r="B426" s="630"/>
      <c r="C426" s="623"/>
      <c r="D426" s="696"/>
      <c r="E426" s="110" t="s">
        <v>303</v>
      </c>
      <c r="F426" s="696"/>
      <c r="G426" s="110" t="s">
        <v>303</v>
      </c>
      <c r="H426" s="111" t="s">
        <v>302</v>
      </c>
      <c r="I426" s="301">
        <v>1</v>
      </c>
      <c r="J426" s="318" t="s">
        <v>43</v>
      </c>
      <c r="K426" s="318" t="s">
        <v>27</v>
      </c>
      <c r="L426" s="346" t="s">
        <v>201</v>
      </c>
      <c r="M426" s="318"/>
      <c r="N426" s="342" t="s">
        <v>24</v>
      </c>
      <c r="O426" s="50">
        <v>1</v>
      </c>
      <c r="P426" s="318"/>
      <c r="Q426" s="318"/>
      <c r="R426" s="318"/>
      <c r="S426" s="318" t="s">
        <v>24</v>
      </c>
      <c r="T426" s="318"/>
      <c r="U426" s="318"/>
      <c r="V426" s="318"/>
      <c r="W426" s="318"/>
      <c r="X426" s="318"/>
      <c r="Y426" s="318"/>
      <c r="Z426" s="318"/>
      <c r="AA426" s="47">
        <v>1</v>
      </c>
      <c r="AB426" s="318"/>
      <c r="AC426" s="318"/>
      <c r="AD426" s="318"/>
      <c r="AE426" s="318"/>
      <c r="AF426" s="318"/>
      <c r="AG426" s="318"/>
      <c r="AH426" s="318"/>
      <c r="AI426" s="318"/>
      <c r="AJ426" s="318"/>
      <c r="AK426" s="329" t="s">
        <v>46</v>
      </c>
      <c r="AL426" s="318"/>
      <c r="AM426" s="318"/>
      <c r="AN426" s="318"/>
      <c r="AO426" s="318"/>
      <c r="AP426" s="318"/>
      <c r="AQ426" s="318"/>
      <c r="AR426" s="318"/>
      <c r="AS426" s="318"/>
      <c r="AT426" s="318"/>
      <c r="AU426" s="318"/>
      <c r="AV426" s="318"/>
      <c r="AW426" s="318"/>
      <c r="AX426" s="318"/>
      <c r="AY426" s="342"/>
      <c r="AZ426" s="472"/>
      <c r="BA426" s="342"/>
      <c r="BB426" s="472"/>
      <c r="BC426" s="318"/>
      <c r="BD426" s="318"/>
      <c r="BE426" s="318"/>
      <c r="BF426" s="318"/>
      <c r="BG426" s="318"/>
      <c r="BH426" s="318"/>
      <c r="BI426" s="318"/>
      <c r="BJ426" s="45">
        <v>2</v>
      </c>
      <c r="BK426" s="45">
        <v>1</v>
      </c>
      <c r="BL426" s="45">
        <v>2</v>
      </c>
      <c r="BM426" s="45">
        <v>2</v>
      </c>
      <c r="BN426" s="45">
        <v>2</v>
      </c>
      <c r="BO426" s="45">
        <v>2</v>
      </c>
      <c r="BP426" s="45">
        <v>2</v>
      </c>
      <c r="BQ426" s="45">
        <v>2</v>
      </c>
      <c r="BR426" s="45">
        <v>2</v>
      </c>
      <c r="BS426" s="45">
        <v>2</v>
      </c>
      <c r="BT426" s="45">
        <v>1</v>
      </c>
      <c r="BU426" s="45">
        <v>2</v>
      </c>
      <c r="BV426" s="45">
        <v>2</v>
      </c>
      <c r="BW426" s="45">
        <v>2</v>
      </c>
      <c r="BX426" s="45">
        <v>2</v>
      </c>
      <c r="BY426" s="45">
        <v>2</v>
      </c>
      <c r="BZ426" s="45">
        <v>1</v>
      </c>
      <c r="CA426" s="45">
        <v>2</v>
      </c>
      <c r="CB426" s="45">
        <v>2</v>
      </c>
      <c r="CC426" s="45">
        <v>2</v>
      </c>
      <c r="CD426" s="45">
        <v>2</v>
      </c>
      <c r="CE426" s="45">
        <v>2</v>
      </c>
      <c r="CF426" s="45">
        <v>2</v>
      </c>
      <c r="CG426" s="45">
        <v>2</v>
      </c>
      <c r="CH426" s="45">
        <v>2</v>
      </c>
      <c r="CI426" s="45">
        <v>2</v>
      </c>
      <c r="CJ426" s="45">
        <v>2</v>
      </c>
      <c r="CK426" s="45">
        <v>2</v>
      </c>
      <c r="CL426" s="45">
        <v>2</v>
      </c>
      <c r="CM426" s="45">
        <v>2</v>
      </c>
      <c r="CN426" s="45">
        <v>1</v>
      </c>
      <c r="CO426" s="45">
        <v>2</v>
      </c>
      <c r="CP426" s="45">
        <v>2</v>
      </c>
      <c r="CQ426" s="45">
        <v>2</v>
      </c>
      <c r="CR426" s="45">
        <v>2</v>
      </c>
      <c r="CS426" s="45">
        <v>2</v>
      </c>
      <c r="CT426" s="45">
        <v>2</v>
      </c>
      <c r="CU426" s="45">
        <v>2</v>
      </c>
      <c r="CV426" s="45">
        <v>2</v>
      </c>
      <c r="CW426" s="45">
        <v>2</v>
      </c>
      <c r="CX426" s="45">
        <v>2</v>
      </c>
      <c r="CY426" s="40">
        <f>COUNTIF($BI426:$CX426,2)</f>
        <v>37</v>
      </c>
      <c r="CZ426" s="53">
        <f>CY426/COUNTA($BI426:$CX426)</f>
        <v>0.90243902439024393</v>
      </c>
      <c r="DA426" s="40">
        <f>COUNTIF($BJ426:$CX426,1)</f>
        <v>4</v>
      </c>
      <c r="DB426" s="44">
        <f>DA426/COUNTA($BI426:$CX426)</f>
        <v>9.7560975609756101E-2</v>
      </c>
      <c r="DC426" s="40">
        <f>COUNTIF($BI426:$CX426,0)</f>
        <v>0</v>
      </c>
      <c r="DD426" s="44">
        <f>DC426/COUNTA($BI426:$CX426)</f>
        <v>0</v>
      </c>
      <c r="DE426" s="43">
        <f>COUNTIF($BI426:$CX426,"KĐG")</f>
        <v>0</v>
      </c>
      <c r="DF426" s="42">
        <f>DE426/COUNTA($BI426:$CX426)</f>
        <v>0</v>
      </c>
      <c r="DG426" s="41">
        <f>(((CY426*2)+(DA426*1)+(DC426*0)))/COUNTA($BI426:$CX426)</f>
        <v>1.9024390243902438</v>
      </c>
      <c r="DH426" s="40" t="str">
        <f>IF(DG426&gt;=1.6,"Đạt mục tiêu",IF(DG426&gt;=1,"Cần cố gắng","Chưa đạt"))</f>
        <v>Đạt mục tiêu</v>
      </c>
      <c r="DI426" s="342"/>
    </row>
    <row r="427" spans="1:118" ht="27.75" hidden="1" customHeight="1" x14ac:dyDescent="0.25">
      <c r="A427" s="628"/>
      <c r="B427" s="630"/>
      <c r="C427" s="623"/>
      <c r="D427" s="696"/>
      <c r="E427" s="110"/>
      <c r="F427" s="696"/>
      <c r="G427" s="110" t="s">
        <v>301</v>
      </c>
      <c r="H427" s="111" t="s">
        <v>301</v>
      </c>
      <c r="I427" s="301">
        <v>1</v>
      </c>
      <c r="J427" s="318" t="s">
        <v>66</v>
      </c>
      <c r="K427" s="318" t="s">
        <v>27</v>
      </c>
      <c r="L427" s="346" t="s">
        <v>201</v>
      </c>
      <c r="M427" s="318" t="s">
        <v>37</v>
      </c>
      <c r="N427" s="342"/>
      <c r="O427" s="50"/>
      <c r="P427" s="318"/>
      <c r="Q427" s="318"/>
      <c r="R427" s="318"/>
      <c r="S427" s="318"/>
      <c r="T427" s="318"/>
      <c r="U427" s="318"/>
      <c r="V427" s="318"/>
      <c r="W427" s="318"/>
      <c r="X427" s="318"/>
      <c r="Y427" s="318"/>
      <c r="Z427" s="318"/>
      <c r="AA427" s="47"/>
      <c r="AB427" s="318"/>
      <c r="AC427" s="318"/>
      <c r="AD427" s="318"/>
      <c r="AE427" s="318"/>
      <c r="AF427" s="318"/>
      <c r="AG427" s="318"/>
      <c r="AH427" s="318"/>
      <c r="AI427" s="318"/>
      <c r="AJ427" s="318"/>
      <c r="AK427" s="329"/>
      <c r="AL427" s="318"/>
      <c r="AM427" s="318"/>
      <c r="AN427" s="318"/>
      <c r="AO427" s="318"/>
      <c r="AP427" s="318"/>
      <c r="AQ427" s="318"/>
      <c r="AR427" s="318"/>
      <c r="AS427" s="318"/>
      <c r="AT427" s="318"/>
      <c r="AU427" s="318"/>
      <c r="AV427" s="318"/>
      <c r="AW427" s="318"/>
      <c r="AX427" s="318"/>
      <c r="AY427" s="342"/>
      <c r="AZ427" s="472"/>
      <c r="BA427" s="342"/>
      <c r="BB427" s="472"/>
      <c r="BC427" s="318"/>
      <c r="BD427" s="318"/>
      <c r="BE427" s="318"/>
      <c r="BF427" s="318"/>
      <c r="BG427" s="318"/>
      <c r="BH427" s="318"/>
      <c r="BI427" s="318"/>
      <c r="BJ427" s="45"/>
      <c r="BK427" s="45"/>
      <c r="BL427" s="45"/>
      <c r="BM427" s="45"/>
      <c r="BN427" s="45"/>
      <c r="BO427" s="45"/>
      <c r="BP427" s="45"/>
      <c r="BQ427" s="45"/>
      <c r="BR427" s="45"/>
      <c r="BS427" s="45"/>
      <c r="BT427" s="45"/>
      <c r="BU427" s="45"/>
      <c r="BV427" s="45"/>
      <c r="BW427" s="45"/>
      <c r="BX427" s="45"/>
      <c r="BY427" s="45"/>
      <c r="BZ427" s="45"/>
      <c r="CA427" s="45"/>
      <c r="CB427" s="45"/>
      <c r="CC427" s="45"/>
      <c r="CD427" s="45"/>
      <c r="CE427" s="45"/>
      <c r="CF427" s="45"/>
      <c r="CG427" s="45"/>
      <c r="CH427" s="45"/>
      <c r="CI427" s="45"/>
      <c r="CJ427" s="45"/>
      <c r="CK427" s="45"/>
      <c r="CL427" s="45"/>
      <c r="CM427" s="45"/>
      <c r="CN427" s="45"/>
      <c r="CO427" s="45"/>
      <c r="CP427" s="45"/>
      <c r="CQ427" s="45"/>
      <c r="CR427" s="45"/>
      <c r="CS427" s="45"/>
      <c r="CT427" s="45"/>
      <c r="CU427" s="45"/>
      <c r="CV427" s="45"/>
      <c r="CW427" s="45"/>
      <c r="CX427" s="45"/>
      <c r="CY427" s="40"/>
      <c r="CZ427" s="53"/>
      <c r="DA427" s="40"/>
      <c r="DB427" s="44"/>
      <c r="DC427" s="40"/>
      <c r="DD427" s="44"/>
      <c r="DE427" s="43"/>
      <c r="DF427" s="42"/>
      <c r="DG427" s="41"/>
      <c r="DH427" s="40"/>
      <c r="DI427" s="342"/>
    </row>
    <row r="428" spans="1:118" ht="27.75" hidden="1" customHeight="1" x14ac:dyDescent="0.25">
      <c r="A428" s="628"/>
      <c r="B428" s="630"/>
      <c r="C428" s="665"/>
      <c r="D428" s="696"/>
      <c r="E428" s="110" t="s">
        <v>300</v>
      </c>
      <c r="F428" s="696"/>
      <c r="G428" s="110" t="s">
        <v>299</v>
      </c>
      <c r="H428" s="111" t="s">
        <v>299</v>
      </c>
      <c r="I428" s="301">
        <v>1</v>
      </c>
      <c r="J428" s="318" t="s">
        <v>66</v>
      </c>
      <c r="K428" s="318" t="s">
        <v>27</v>
      </c>
      <c r="L428" s="346" t="s">
        <v>201</v>
      </c>
      <c r="M428" s="318"/>
      <c r="N428" s="342" t="s">
        <v>24</v>
      </c>
      <c r="O428" s="50">
        <v>1</v>
      </c>
      <c r="P428" s="318"/>
      <c r="Q428" s="318"/>
      <c r="R428" s="318"/>
      <c r="S428" s="318"/>
      <c r="T428" s="318"/>
      <c r="U428" s="318" t="s">
        <v>24</v>
      </c>
      <c r="V428" s="318"/>
      <c r="W428" s="318"/>
      <c r="X428" s="318"/>
      <c r="Y428" s="318"/>
      <c r="Z428" s="318"/>
      <c r="AA428" s="47">
        <v>1</v>
      </c>
      <c r="AB428" s="318"/>
      <c r="AC428" s="318"/>
      <c r="AD428" s="318"/>
      <c r="AE428" s="318"/>
      <c r="AF428" s="318"/>
      <c r="AG428" s="318"/>
      <c r="AH428" s="318"/>
      <c r="AI428" s="318"/>
      <c r="AJ428" s="318"/>
      <c r="AK428" s="318"/>
      <c r="AL428" s="318"/>
      <c r="AM428" s="318"/>
      <c r="AN428" s="318"/>
      <c r="AO428" s="318"/>
      <c r="AP428" s="318"/>
      <c r="AQ428" s="318"/>
      <c r="AR428" s="318"/>
      <c r="AS428" s="318"/>
      <c r="AT428" s="318"/>
      <c r="AU428" s="318"/>
      <c r="AV428" s="318" t="s">
        <v>46</v>
      </c>
      <c r="AW428" s="318"/>
      <c r="AX428" s="318"/>
      <c r="AY428" s="342"/>
      <c r="AZ428" s="472"/>
      <c r="BA428" s="342"/>
      <c r="BB428" s="472"/>
      <c r="BC428" s="318"/>
      <c r="BD428" s="318"/>
      <c r="BE428" s="318"/>
      <c r="BF428" s="318"/>
      <c r="BG428" s="318"/>
      <c r="BH428" s="318"/>
      <c r="BI428" s="318"/>
      <c r="BJ428" s="45">
        <v>1</v>
      </c>
      <c r="BK428" s="45">
        <v>1</v>
      </c>
      <c r="BL428" s="45">
        <v>1</v>
      </c>
      <c r="BM428" s="45">
        <v>1</v>
      </c>
      <c r="BN428" s="45">
        <v>1</v>
      </c>
      <c r="BO428" s="45">
        <v>1</v>
      </c>
      <c r="BP428" s="45">
        <v>1</v>
      </c>
      <c r="BQ428" s="45">
        <v>1</v>
      </c>
      <c r="BR428" s="45">
        <v>1</v>
      </c>
      <c r="BS428" s="45">
        <v>1</v>
      </c>
      <c r="BT428" s="45">
        <v>1</v>
      </c>
      <c r="BU428" s="45">
        <v>1</v>
      </c>
      <c r="BV428" s="45">
        <v>1</v>
      </c>
      <c r="BW428" s="45">
        <v>1</v>
      </c>
      <c r="BX428" s="45">
        <v>1</v>
      </c>
      <c r="BY428" s="45">
        <v>1</v>
      </c>
      <c r="BZ428" s="45">
        <v>1</v>
      </c>
      <c r="CA428" s="45">
        <v>1</v>
      </c>
      <c r="CB428" s="45">
        <v>1</v>
      </c>
      <c r="CC428" s="45">
        <v>1</v>
      </c>
      <c r="CD428" s="45">
        <v>1</v>
      </c>
      <c r="CE428" s="45">
        <v>1</v>
      </c>
      <c r="CF428" s="45">
        <v>1</v>
      </c>
      <c r="CG428" s="45">
        <v>1</v>
      </c>
      <c r="CH428" s="45">
        <v>1</v>
      </c>
      <c r="CI428" s="45">
        <v>1</v>
      </c>
      <c r="CJ428" s="45">
        <v>1</v>
      </c>
      <c r="CK428" s="45">
        <v>1</v>
      </c>
      <c r="CL428" s="45">
        <v>1</v>
      </c>
      <c r="CM428" s="45">
        <v>1</v>
      </c>
      <c r="CN428" s="45">
        <v>1</v>
      </c>
      <c r="CO428" s="45">
        <v>1</v>
      </c>
      <c r="CP428" s="45">
        <v>1</v>
      </c>
      <c r="CQ428" s="45">
        <v>1</v>
      </c>
      <c r="CR428" s="45">
        <v>1</v>
      </c>
      <c r="CS428" s="45">
        <v>1</v>
      </c>
      <c r="CT428" s="45">
        <v>1</v>
      </c>
      <c r="CU428" s="45"/>
      <c r="CV428" s="45"/>
      <c r="CW428" s="45"/>
      <c r="CX428" s="45">
        <v>1</v>
      </c>
      <c r="CY428" s="40">
        <f t="shared" ref="CY428:CY437" si="176">COUNTIF($BI428:$CX428,2)</f>
        <v>0</v>
      </c>
      <c r="CZ428" s="44">
        <f>CY428/COUNTA($BJ428:$CX428)</f>
        <v>0</v>
      </c>
      <c r="DA428" s="40">
        <f>COUNTIF($BJ428:$CX428,1)</f>
        <v>38</v>
      </c>
      <c r="DB428" s="44">
        <f t="shared" ref="DB428:DB437" si="177">DA428/COUNTA($BI428:$CX428)</f>
        <v>1</v>
      </c>
      <c r="DC428" s="40">
        <f t="shared" ref="DC428:DC437" si="178">COUNTIF($BI428:$CX428,0)</f>
        <v>0</v>
      </c>
      <c r="DD428" s="44">
        <f t="shared" ref="DD428:DD437" si="179">DC428/COUNTA($BI428:$CX428)</f>
        <v>0</v>
      </c>
      <c r="DE428" s="43">
        <f t="shared" ref="DE428:DE437" si="180">COUNTIF($BI428:$CX428,"KĐG")</f>
        <v>0</v>
      </c>
      <c r="DF428" s="42">
        <f t="shared" ref="DF428:DF437" si="181">DE428/COUNTA($BI428:$CX428)</f>
        <v>0</v>
      </c>
      <c r="DG428" s="41">
        <f t="shared" ref="DG428:DG437" si="182">(((CY428*2)+(DA428*1)+(DC428*0)))/COUNTA($BI428:$CX428)</f>
        <v>1</v>
      </c>
      <c r="DH428" s="40" t="str">
        <f t="shared" ref="DH428:DH437" si="183">IF(DG428&gt;=1.6,"Đạt mục tiêu",IF(DG428&gt;=1,"Cần cố gắng","Chưa đạt"))</f>
        <v>Cần cố gắng</v>
      </c>
      <c r="DI428" s="342"/>
    </row>
    <row r="429" spans="1:118" ht="27.75" hidden="1" customHeight="1" x14ac:dyDescent="0.25">
      <c r="A429" s="628"/>
      <c r="B429" s="630"/>
      <c r="C429" s="623"/>
      <c r="D429" s="696"/>
      <c r="E429" s="110" t="s">
        <v>298</v>
      </c>
      <c r="F429" s="696"/>
      <c r="G429" s="110" t="s">
        <v>298</v>
      </c>
      <c r="H429" s="110" t="s">
        <v>298</v>
      </c>
      <c r="I429" s="301">
        <v>1</v>
      </c>
      <c r="J429" s="318" t="s">
        <v>49</v>
      </c>
      <c r="K429" s="318" t="s">
        <v>27</v>
      </c>
      <c r="L429" s="346" t="s">
        <v>201</v>
      </c>
      <c r="M429" s="318"/>
      <c r="N429" s="342" t="s">
        <v>24</v>
      </c>
      <c r="O429" s="50">
        <v>1</v>
      </c>
      <c r="P429" s="318"/>
      <c r="Q429" s="318"/>
      <c r="R429" s="318"/>
      <c r="S429" s="318"/>
      <c r="T429" s="318"/>
      <c r="U429" s="318"/>
      <c r="V429" s="318"/>
      <c r="W429" s="318"/>
      <c r="X429" s="318"/>
      <c r="Y429" s="318"/>
      <c r="Z429" s="318" t="s">
        <v>24</v>
      </c>
      <c r="AA429" s="47">
        <v>1</v>
      </c>
      <c r="AB429" s="318"/>
      <c r="AC429" s="318"/>
      <c r="AD429" s="318"/>
      <c r="AE429" s="318"/>
      <c r="AF429" s="318"/>
      <c r="AG429" s="318"/>
      <c r="AH429" s="318"/>
      <c r="AI429" s="318"/>
      <c r="AJ429" s="318"/>
      <c r="AK429" s="318"/>
      <c r="AL429" s="318"/>
      <c r="AM429" s="318"/>
      <c r="AN429" s="318"/>
      <c r="AO429" s="318"/>
      <c r="AP429" s="318"/>
      <c r="AQ429" s="318"/>
      <c r="AR429" s="318"/>
      <c r="AS429" s="318"/>
      <c r="AT429" s="318"/>
      <c r="AU429" s="318"/>
      <c r="AV429" s="318" t="s">
        <v>46</v>
      </c>
      <c r="AW429" s="318"/>
      <c r="AX429" s="318"/>
      <c r="AY429" s="342"/>
      <c r="AZ429" s="472"/>
      <c r="BA429" s="342"/>
      <c r="BB429" s="472"/>
      <c r="BC429" s="318"/>
      <c r="BD429" s="318"/>
      <c r="BE429" s="318"/>
      <c r="BF429" s="318"/>
      <c r="BG429" s="318"/>
      <c r="BH429" s="318"/>
      <c r="BI429" s="318"/>
      <c r="BJ429" s="45">
        <v>1</v>
      </c>
      <c r="BK429" s="45">
        <v>1</v>
      </c>
      <c r="BL429" s="45">
        <v>1</v>
      </c>
      <c r="BM429" s="45">
        <v>1</v>
      </c>
      <c r="BN429" s="45">
        <v>1</v>
      </c>
      <c r="BO429" s="45">
        <v>1</v>
      </c>
      <c r="BP429" s="45">
        <v>1</v>
      </c>
      <c r="BQ429" s="45">
        <v>1</v>
      </c>
      <c r="BR429" s="45">
        <v>1</v>
      </c>
      <c r="BS429" s="45">
        <v>1</v>
      </c>
      <c r="BT429" s="45">
        <v>1</v>
      </c>
      <c r="BU429" s="45">
        <v>1</v>
      </c>
      <c r="BV429" s="45">
        <v>1</v>
      </c>
      <c r="BW429" s="45">
        <v>1</v>
      </c>
      <c r="BX429" s="45">
        <v>1</v>
      </c>
      <c r="BY429" s="45">
        <v>1</v>
      </c>
      <c r="BZ429" s="45">
        <v>1</v>
      </c>
      <c r="CA429" s="45">
        <v>1</v>
      </c>
      <c r="CB429" s="45">
        <v>1</v>
      </c>
      <c r="CC429" s="45">
        <v>1</v>
      </c>
      <c r="CD429" s="45">
        <v>1</v>
      </c>
      <c r="CE429" s="45">
        <v>1</v>
      </c>
      <c r="CF429" s="45">
        <v>1</v>
      </c>
      <c r="CG429" s="45">
        <v>1</v>
      </c>
      <c r="CH429" s="45">
        <v>1</v>
      </c>
      <c r="CI429" s="45">
        <v>1</v>
      </c>
      <c r="CJ429" s="45">
        <v>1</v>
      </c>
      <c r="CK429" s="45">
        <v>1</v>
      </c>
      <c r="CL429" s="45">
        <v>1</v>
      </c>
      <c r="CM429" s="45">
        <v>1</v>
      </c>
      <c r="CN429" s="45">
        <v>1</v>
      </c>
      <c r="CO429" s="45">
        <v>1</v>
      </c>
      <c r="CP429" s="45">
        <v>1</v>
      </c>
      <c r="CQ429" s="45">
        <v>1</v>
      </c>
      <c r="CR429" s="45">
        <v>1</v>
      </c>
      <c r="CS429" s="45">
        <v>1</v>
      </c>
      <c r="CT429" s="45">
        <v>1</v>
      </c>
      <c r="CU429" s="45"/>
      <c r="CV429" s="45"/>
      <c r="CW429" s="45"/>
      <c r="CX429" s="45">
        <v>1</v>
      </c>
      <c r="CY429" s="40">
        <f t="shared" si="176"/>
        <v>0</v>
      </c>
      <c r="CZ429" s="44">
        <f>CY429/COUNTA($BJ429:$CX429)</f>
        <v>0</v>
      </c>
      <c r="DA429" s="40">
        <f>COUNTIF($BJ429:$CX429,1)</f>
        <v>38</v>
      </c>
      <c r="DB429" s="44">
        <f t="shared" si="177"/>
        <v>1</v>
      </c>
      <c r="DC429" s="40">
        <f t="shared" si="178"/>
        <v>0</v>
      </c>
      <c r="DD429" s="44">
        <f t="shared" si="179"/>
        <v>0</v>
      </c>
      <c r="DE429" s="43">
        <f t="shared" si="180"/>
        <v>0</v>
      </c>
      <c r="DF429" s="42">
        <f t="shared" si="181"/>
        <v>0</v>
      </c>
      <c r="DG429" s="41">
        <f t="shared" si="182"/>
        <v>1</v>
      </c>
      <c r="DH429" s="40" t="str">
        <f t="shared" si="183"/>
        <v>Cần cố gắng</v>
      </c>
      <c r="DI429" s="342"/>
    </row>
    <row r="430" spans="1:118" ht="27.75" hidden="1" customHeight="1" x14ac:dyDescent="0.25">
      <c r="A430" s="628"/>
      <c r="B430" s="630"/>
      <c r="C430" s="623"/>
      <c r="D430" s="696"/>
      <c r="E430" s="110" t="s">
        <v>297</v>
      </c>
      <c r="F430" s="696"/>
      <c r="G430" s="110" t="s">
        <v>297</v>
      </c>
      <c r="H430" s="112" t="s">
        <v>297</v>
      </c>
      <c r="I430" s="301"/>
      <c r="J430" s="318" t="s">
        <v>41</v>
      </c>
      <c r="K430" s="318" t="s">
        <v>27</v>
      </c>
      <c r="L430" s="346" t="s">
        <v>201</v>
      </c>
      <c r="M430" s="318"/>
      <c r="N430" s="342" t="s">
        <v>24</v>
      </c>
      <c r="O430" s="50">
        <v>1</v>
      </c>
      <c r="P430" s="318"/>
      <c r="Q430" s="318"/>
      <c r="R430" s="318"/>
      <c r="S430" s="318"/>
      <c r="T430" s="318"/>
      <c r="U430" s="318"/>
      <c r="V430" s="318" t="s">
        <v>24</v>
      </c>
      <c r="W430" s="318"/>
      <c r="X430" s="318"/>
      <c r="Y430" s="318"/>
      <c r="Z430" s="318"/>
      <c r="AA430" s="47">
        <v>1</v>
      </c>
      <c r="AB430" s="318"/>
      <c r="AC430" s="318"/>
      <c r="AD430" s="318"/>
      <c r="AE430" s="318"/>
      <c r="AF430" s="318"/>
      <c r="AG430" s="318"/>
      <c r="AH430" s="318"/>
      <c r="AI430" s="318"/>
      <c r="AJ430" s="318"/>
      <c r="AK430" s="318"/>
      <c r="AL430" s="318"/>
      <c r="AM430" s="318"/>
      <c r="AN430" s="318"/>
      <c r="AO430" s="318"/>
      <c r="AP430" s="318"/>
      <c r="AQ430" s="318"/>
      <c r="AR430" s="318"/>
      <c r="AS430" s="318"/>
      <c r="AT430" s="318"/>
      <c r="AU430" s="318"/>
      <c r="AV430" s="318"/>
      <c r="AW430" s="318"/>
      <c r="AX430" s="318"/>
      <c r="AY430" s="342"/>
      <c r="AZ430" s="472"/>
      <c r="BA430" s="342"/>
      <c r="BB430" s="472"/>
      <c r="BC430" s="318"/>
      <c r="BD430" s="318"/>
      <c r="BE430" s="318"/>
      <c r="BF430" s="318"/>
      <c r="BG430" s="318"/>
      <c r="BH430" s="318"/>
      <c r="BI430" s="318"/>
      <c r="BJ430" s="45">
        <v>1</v>
      </c>
      <c r="BK430" s="45">
        <v>1</v>
      </c>
      <c r="BL430" s="45">
        <v>1</v>
      </c>
      <c r="BM430" s="45">
        <v>1</v>
      </c>
      <c r="BN430" s="45">
        <v>1</v>
      </c>
      <c r="BO430" s="45">
        <v>1</v>
      </c>
      <c r="BP430" s="45">
        <v>1</v>
      </c>
      <c r="BQ430" s="45">
        <v>1</v>
      </c>
      <c r="BR430" s="45">
        <v>1</v>
      </c>
      <c r="BS430" s="45">
        <v>1</v>
      </c>
      <c r="BT430" s="45">
        <v>1</v>
      </c>
      <c r="BU430" s="45">
        <v>1</v>
      </c>
      <c r="BV430" s="45">
        <v>1</v>
      </c>
      <c r="BW430" s="45">
        <v>1</v>
      </c>
      <c r="BX430" s="45">
        <v>1</v>
      </c>
      <c r="BY430" s="45">
        <v>1</v>
      </c>
      <c r="BZ430" s="45">
        <v>1</v>
      </c>
      <c r="CA430" s="45">
        <v>1</v>
      </c>
      <c r="CB430" s="45">
        <v>1</v>
      </c>
      <c r="CC430" s="45">
        <v>1</v>
      </c>
      <c r="CD430" s="45">
        <v>1</v>
      </c>
      <c r="CE430" s="45">
        <v>1</v>
      </c>
      <c r="CF430" s="45">
        <v>1</v>
      </c>
      <c r="CG430" s="45">
        <v>1</v>
      </c>
      <c r="CH430" s="45">
        <v>1</v>
      </c>
      <c r="CI430" s="45">
        <v>1</v>
      </c>
      <c r="CJ430" s="45">
        <v>1</v>
      </c>
      <c r="CK430" s="45">
        <v>1</v>
      </c>
      <c r="CL430" s="45">
        <v>1</v>
      </c>
      <c r="CM430" s="45">
        <v>1</v>
      </c>
      <c r="CN430" s="45">
        <v>1</v>
      </c>
      <c r="CO430" s="45">
        <v>1</v>
      </c>
      <c r="CP430" s="45">
        <v>1</v>
      </c>
      <c r="CQ430" s="45">
        <v>1</v>
      </c>
      <c r="CR430" s="45">
        <v>1</v>
      </c>
      <c r="CS430" s="45">
        <v>1</v>
      </c>
      <c r="CT430" s="45">
        <v>1</v>
      </c>
      <c r="CU430" s="45"/>
      <c r="CV430" s="45"/>
      <c r="CW430" s="45"/>
      <c r="CX430" s="45">
        <v>1</v>
      </c>
      <c r="CY430" s="40">
        <f t="shared" si="176"/>
        <v>0</v>
      </c>
      <c r="CZ430" s="44">
        <f>CY430/COUNTA($BJ430:$CX430)</f>
        <v>0</v>
      </c>
      <c r="DA430" s="40">
        <f>COUNTIF($BJ430:$CX430,1)</f>
        <v>38</v>
      </c>
      <c r="DB430" s="44">
        <f t="shared" si="177"/>
        <v>1</v>
      </c>
      <c r="DC430" s="40">
        <f t="shared" si="178"/>
        <v>0</v>
      </c>
      <c r="DD430" s="44">
        <f t="shared" si="179"/>
        <v>0</v>
      </c>
      <c r="DE430" s="43">
        <f t="shared" si="180"/>
        <v>0</v>
      </c>
      <c r="DF430" s="42">
        <f t="shared" si="181"/>
        <v>0</v>
      </c>
      <c r="DG430" s="41">
        <f t="shared" si="182"/>
        <v>1</v>
      </c>
      <c r="DH430" s="40" t="str">
        <f t="shared" si="183"/>
        <v>Cần cố gắng</v>
      </c>
      <c r="DI430" s="342"/>
    </row>
    <row r="431" spans="1:118" ht="27.75" hidden="1" customHeight="1" x14ac:dyDescent="0.25">
      <c r="A431" s="628"/>
      <c r="B431" s="630"/>
      <c r="C431" s="665"/>
      <c r="D431" s="696"/>
      <c r="E431" s="110" t="s">
        <v>296</v>
      </c>
      <c r="F431" s="696"/>
      <c r="G431" s="110" t="s">
        <v>296</v>
      </c>
      <c r="H431" s="111" t="s">
        <v>296</v>
      </c>
      <c r="I431" s="301">
        <v>1</v>
      </c>
      <c r="J431" s="318" t="s">
        <v>41</v>
      </c>
      <c r="K431" s="318" t="s">
        <v>27</v>
      </c>
      <c r="L431" s="346" t="s">
        <v>201</v>
      </c>
      <c r="M431" s="318"/>
      <c r="N431" s="342" t="s">
        <v>24</v>
      </c>
      <c r="O431" s="50">
        <v>1</v>
      </c>
      <c r="P431" s="318"/>
      <c r="Q431" s="318"/>
      <c r="R431" s="318"/>
      <c r="S431" s="318"/>
      <c r="T431" s="318"/>
      <c r="U431" s="318"/>
      <c r="V431" s="318"/>
      <c r="W431" s="318"/>
      <c r="X431" s="318"/>
      <c r="Y431" s="318" t="s">
        <v>24</v>
      </c>
      <c r="Z431" s="318"/>
      <c r="AA431" s="47">
        <v>1</v>
      </c>
      <c r="AB431" s="318"/>
      <c r="AC431" s="318"/>
      <c r="AD431" s="318"/>
      <c r="AE431" s="318"/>
      <c r="AF431" s="318"/>
      <c r="AG431" s="318"/>
      <c r="AH431" s="318"/>
      <c r="AI431" s="318"/>
      <c r="AJ431" s="318"/>
      <c r="AK431" s="318"/>
      <c r="AL431" s="318"/>
      <c r="AM431" s="318"/>
      <c r="AN431" s="318"/>
      <c r="AO431" s="318"/>
      <c r="AP431" s="318"/>
      <c r="AQ431" s="318"/>
      <c r="AR431" s="318"/>
      <c r="AS431" s="318"/>
      <c r="AT431" s="318"/>
      <c r="AU431" s="318"/>
      <c r="AV431" s="318"/>
      <c r="AW431" s="318"/>
      <c r="AX431" s="318"/>
      <c r="AY431" s="342"/>
      <c r="AZ431" s="472"/>
      <c r="BA431" s="342"/>
      <c r="BB431" s="472"/>
      <c r="BC431" s="318"/>
      <c r="BD431" s="318"/>
      <c r="BE431" s="318"/>
      <c r="BF431" s="318"/>
      <c r="BG431" s="318"/>
      <c r="BH431" s="318"/>
      <c r="BI431" s="318"/>
      <c r="BJ431" s="45">
        <v>1</v>
      </c>
      <c r="BK431" s="45">
        <v>1</v>
      </c>
      <c r="BL431" s="45">
        <v>1</v>
      </c>
      <c r="BM431" s="45">
        <v>1</v>
      </c>
      <c r="BN431" s="45">
        <v>1</v>
      </c>
      <c r="BO431" s="45">
        <v>1</v>
      </c>
      <c r="BP431" s="45">
        <v>1</v>
      </c>
      <c r="BQ431" s="45">
        <v>1</v>
      </c>
      <c r="BR431" s="45">
        <v>1</v>
      </c>
      <c r="BS431" s="45">
        <v>1</v>
      </c>
      <c r="BT431" s="45">
        <v>1</v>
      </c>
      <c r="BU431" s="45">
        <v>1</v>
      </c>
      <c r="BV431" s="45">
        <v>1</v>
      </c>
      <c r="BW431" s="45">
        <v>1</v>
      </c>
      <c r="BX431" s="45">
        <v>1</v>
      </c>
      <c r="BY431" s="45">
        <v>1</v>
      </c>
      <c r="BZ431" s="45">
        <v>1</v>
      </c>
      <c r="CA431" s="45">
        <v>1</v>
      </c>
      <c r="CB431" s="45">
        <v>1</v>
      </c>
      <c r="CC431" s="45">
        <v>1</v>
      </c>
      <c r="CD431" s="45">
        <v>1</v>
      </c>
      <c r="CE431" s="45">
        <v>1</v>
      </c>
      <c r="CF431" s="45">
        <v>1</v>
      </c>
      <c r="CG431" s="45">
        <v>1</v>
      </c>
      <c r="CH431" s="45">
        <v>1</v>
      </c>
      <c r="CI431" s="45">
        <v>1</v>
      </c>
      <c r="CJ431" s="45">
        <v>1</v>
      </c>
      <c r="CK431" s="45">
        <v>1</v>
      </c>
      <c r="CL431" s="45">
        <v>1</v>
      </c>
      <c r="CM431" s="45">
        <v>1</v>
      </c>
      <c r="CN431" s="45">
        <v>1</v>
      </c>
      <c r="CO431" s="45">
        <v>1</v>
      </c>
      <c r="CP431" s="45">
        <v>1</v>
      </c>
      <c r="CQ431" s="45">
        <v>1</v>
      </c>
      <c r="CR431" s="45">
        <v>1</v>
      </c>
      <c r="CS431" s="45">
        <v>1</v>
      </c>
      <c r="CT431" s="45">
        <v>1</v>
      </c>
      <c r="CU431" s="45"/>
      <c r="CV431" s="45"/>
      <c r="CW431" s="45"/>
      <c r="CX431" s="45">
        <v>1</v>
      </c>
      <c r="CY431" s="40">
        <f t="shared" si="176"/>
        <v>0</v>
      </c>
      <c r="CZ431" s="44">
        <f>CY431/COUNTA($BJ431:$CX431)</f>
        <v>0</v>
      </c>
      <c r="DA431" s="40">
        <f>COUNTIF($BJ431:$CX431,1)</f>
        <v>38</v>
      </c>
      <c r="DB431" s="44">
        <f t="shared" si="177"/>
        <v>1</v>
      </c>
      <c r="DC431" s="40">
        <f t="shared" si="178"/>
        <v>0</v>
      </c>
      <c r="DD431" s="44">
        <f t="shared" si="179"/>
        <v>0</v>
      </c>
      <c r="DE431" s="43">
        <f t="shared" si="180"/>
        <v>0</v>
      </c>
      <c r="DF431" s="42">
        <f t="shared" si="181"/>
        <v>0</v>
      </c>
      <c r="DG431" s="41">
        <f t="shared" si="182"/>
        <v>1</v>
      </c>
      <c r="DH431" s="40" t="str">
        <f t="shared" si="183"/>
        <v>Cần cố gắng</v>
      </c>
      <c r="DI431" s="342"/>
    </row>
    <row r="432" spans="1:118" s="38" customFormat="1" ht="27.75" hidden="1" customHeight="1" x14ac:dyDescent="0.25">
      <c r="A432" s="628"/>
      <c r="B432" s="631"/>
      <c r="C432" s="623"/>
      <c r="D432" s="697"/>
      <c r="E432" s="110" t="s">
        <v>295</v>
      </c>
      <c r="F432" s="697"/>
      <c r="G432" s="110" t="s">
        <v>295</v>
      </c>
      <c r="H432" s="109" t="s">
        <v>295</v>
      </c>
      <c r="I432" s="301"/>
      <c r="J432" s="329" t="s">
        <v>49</v>
      </c>
      <c r="K432" s="318" t="s">
        <v>27</v>
      </c>
      <c r="L432" s="109" t="s">
        <v>201</v>
      </c>
      <c r="M432" s="341"/>
      <c r="N432" s="51" t="s">
        <v>24</v>
      </c>
      <c r="O432" s="50">
        <v>1</v>
      </c>
      <c r="P432" s="326"/>
      <c r="Q432" s="326"/>
      <c r="R432" s="326"/>
      <c r="S432" s="326"/>
      <c r="T432" s="341"/>
      <c r="U432" s="341"/>
      <c r="V432" s="326"/>
      <c r="W432" s="326"/>
      <c r="X432" s="341"/>
      <c r="Y432" s="326"/>
      <c r="Z432" s="326" t="s">
        <v>24</v>
      </c>
      <c r="AA432" s="47">
        <f t="shared" ref="AA432:AA437" si="184">COUNTIF(P432:Z432,"x")</f>
        <v>1</v>
      </c>
      <c r="AB432" s="326"/>
      <c r="AC432" s="341"/>
      <c r="AD432" s="329"/>
      <c r="AE432" s="329"/>
      <c r="AF432" s="329"/>
      <c r="AG432" s="329"/>
      <c r="AH432" s="65"/>
      <c r="AI432" s="65"/>
      <c r="AJ432" s="65"/>
      <c r="AK432" s="65"/>
      <c r="AL432" s="329"/>
      <c r="AM432" s="329"/>
      <c r="AN432" s="329"/>
      <c r="AO432" s="329"/>
      <c r="AP432" s="329"/>
      <c r="AQ432" s="329"/>
      <c r="AR432" s="329"/>
      <c r="AS432" s="329"/>
      <c r="AT432" s="329"/>
      <c r="AU432" s="329"/>
      <c r="AV432" s="329"/>
      <c r="AW432" s="329"/>
      <c r="AX432" s="329"/>
      <c r="AY432" s="39"/>
      <c r="AZ432" s="39"/>
      <c r="BA432" s="39"/>
      <c r="BB432" s="39"/>
      <c r="BC432" s="329"/>
      <c r="BD432" s="329"/>
      <c r="BE432" s="329"/>
      <c r="BF432" s="329"/>
      <c r="BG432" s="329"/>
      <c r="BH432" s="329"/>
      <c r="BI432" s="329"/>
      <c r="BJ432" s="45">
        <v>1</v>
      </c>
      <c r="BK432" s="45">
        <v>1</v>
      </c>
      <c r="BL432" s="45">
        <v>1</v>
      </c>
      <c r="BM432" s="45">
        <v>1</v>
      </c>
      <c r="BN432" s="45">
        <v>1</v>
      </c>
      <c r="BO432" s="45">
        <v>1</v>
      </c>
      <c r="BP432" s="45">
        <v>1</v>
      </c>
      <c r="BQ432" s="45">
        <v>1</v>
      </c>
      <c r="BR432" s="45">
        <v>1</v>
      </c>
      <c r="BS432" s="45">
        <v>1</v>
      </c>
      <c r="BT432" s="45">
        <v>1</v>
      </c>
      <c r="BU432" s="45">
        <v>1</v>
      </c>
      <c r="BV432" s="45">
        <v>1</v>
      </c>
      <c r="BW432" s="45">
        <v>1</v>
      </c>
      <c r="BX432" s="45">
        <v>1</v>
      </c>
      <c r="BY432" s="45">
        <v>1</v>
      </c>
      <c r="BZ432" s="45">
        <v>1</v>
      </c>
      <c r="CA432" s="45">
        <v>1</v>
      </c>
      <c r="CB432" s="45">
        <v>1</v>
      </c>
      <c r="CC432" s="45">
        <v>1</v>
      </c>
      <c r="CD432" s="45">
        <v>1</v>
      </c>
      <c r="CE432" s="45">
        <v>1</v>
      </c>
      <c r="CF432" s="45">
        <v>1</v>
      </c>
      <c r="CG432" s="45">
        <v>1</v>
      </c>
      <c r="CH432" s="45">
        <v>1</v>
      </c>
      <c r="CI432" s="45">
        <v>1</v>
      </c>
      <c r="CJ432" s="45">
        <v>1</v>
      </c>
      <c r="CK432" s="45">
        <v>1</v>
      </c>
      <c r="CL432" s="45">
        <v>1</v>
      </c>
      <c r="CM432" s="45">
        <v>1</v>
      </c>
      <c r="CN432" s="45">
        <v>1</v>
      </c>
      <c r="CO432" s="45">
        <v>1</v>
      </c>
      <c r="CP432" s="45">
        <v>1</v>
      </c>
      <c r="CQ432" s="45">
        <v>1</v>
      </c>
      <c r="CR432" s="45">
        <v>1</v>
      </c>
      <c r="CS432" s="45">
        <v>1</v>
      </c>
      <c r="CT432" s="45">
        <v>1</v>
      </c>
      <c r="CU432" s="45"/>
      <c r="CV432" s="45"/>
      <c r="CW432" s="45"/>
      <c r="CX432" s="45">
        <v>1</v>
      </c>
      <c r="CY432" s="43">
        <f t="shared" si="176"/>
        <v>0</v>
      </c>
      <c r="CZ432" s="44">
        <f>CY432/COUNTA($BJ432:$CX432)</f>
        <v>0</v>
      </c>
      <c r="DA432" s="43">
        <f>COUNTIF($BI432:$CX432,1)</f>
        <v>38</v>
      </c>
      <c r="DB432" s="44">
        <f t="shared" si="177"/>
        <v>1</v>
      </c>
      <c r="DC432" s="43">
        <f t="shared" si="178"/>
        <v>0</v>
      </c>
      <c r="DD432" s="42">
        <f t="shared" si="179"/>
        <v>0</v>
      </c>
      <c r="DE432" s="43">
        <f t="shared" si="180"/>
        <v>0</v>
      </c>
      <c r="DF432" s="42">
        <f t="shared" si="181"/>
        <v>0</v>
      </c>
      <c r="DG432" s="41">
        <f t="shared" si="182"/>
        <v>1</v>
      </c>
      <c r="DH432" s="43" t="str">
        <f t="shared" si="183"/>
        <v>Cần cố gắng</v>
      </c>
      <c r="DI432" s="39"/>
    </row>
    <row r="433" spans="1:113" s="102" customFormat="1" ht="162.75" customHeight="1" x14ac:dyDescent="0.25">
      <c r="A433" s="627">
        <v>47</v>
      </c>
      <c r="B433" s="629"/>
      <c r="C433" s="698" t="s">
        <v>294</v>
      </c>
      <c r="D433" s="699" t="s">
        <v>243</v>
      </c>
      <c r="E433" s="698" t="s">
        <v>293</v>
      </c>
      <c r="F433" s="691" t="s">
        <v>243</v>
      </c>
      <c r="G433" s="685" t="s">
        <v>292</v>
      </c>
      <c r="H433" s="364" t="s">
        <v>291</v>
      </c>
      <c r="I433" s="528" t="s">
        <v>1123</v>
      </c>
      <c r="J433" s="259" t="s">
        <v>33</v>
      </c>
      <c r="K433" s="18" t="s">
        <v>157</v>
      </c>
      <c r="L433" s="409" t="s">
        <v>201</v>
      </c>
      <c r="M433" s="105" t="s">
        <v>37</v>
      </c>
      <c r="N433" s="106" t="s">
        <v>24</v>
      </c>
      <c r="O433" s="50"/>
      <c r="P433" s="105"/>
      <c r="Q433" s="105"/>
      <c r="R433" s="105"/>
      <c r="S433" s="105"/>
      <c r="T433" s="105"/>
      <c r="U433" s="341" t="s">
        <v>24</v>
      </c>
      <c r="V433" s="105"/>
      <c r="W433" s="105"/>
      <c r="X433" s="105"/>
      <c r="Y433" s="105"/>
      <c r="Z433" s="105"/>
      <c r="AA433" s="47">
        <f t="shared" si="184"/>
        <v>1</v>
      </c>
      <c r="AB433" s="105"/>
      <c r="AC433" s="105"/>
      <c r="AD433" s="104"/>
      <c r="AE433" s="104"/>
      <c r="AF433" s="104"/>
      <c r="AG433" s="104"/>
      <c r="AH433" s="91"/>
      <c r="AI433" s="91"/>
      <c r="AJ433" s="91"/>
      <c r="AK433" s="91"/>
      <c r="AL433" s="104"/>
      <c r="AM433" s="104"/>
      <c r="AN433" s="104"/>
      <c r="AO433" s="104"/>
      <c r="AP433" s="104"/>
      <c r="AQ433" s="104"/>
      <c r="AR433" s="104"/>
      <c r="AS433" s="104"/>
      <c r="AT433" s="104"/>
      <c r="AU433" s="108" t="s">
        <v>32</v>
      </c>
      <c r="AV433" s="104"/>
      <c r="AW433" s="104"/>
      <c r="AX433" s="104" t="s">
        <v>46</v>
      </c>
      <c r="AY433" s="580" t="s">
        <v>56</v>
      </c>
      <c r="AZ433" s="477"/>
      <c r="BA433" s="254"/>
      <c r="BB433" s="254"/>
      <c r="BC433" s="104"/>
      <c r="BD433" s="104"/>
      <c r="BE433" s="104"/>
      <c r="BF433" s="104"/>
      <c r="BG433" s="104"/>
      <c r="BH433" s="104"/>
      <c r="BI433" s="104"/>
      <c r="BJ433" s="45">
        <v>1</v>
      </c>
      <c r="BK433" s="45">
        <v>1</v>
      </c>
      <c r="BL433" s="45">
        <v>1</v>
      </c>
      <c r="BM433" s="45">
        <v>1</v>
      </c>
      <c r="BN433" s="45">
        <v>1</v>
      </c>
      <c r="BO433" s="45">
        <v>1</v>
      </c>
      <c r="BP433" s="45">
        <v>1</v>
      </c>
      <c r="BQ433" s="45">
        <v>1</v>
      </c>
      <c r="BR433" s="45">
        <v>1</v>
      </c>
      <c r="BS433" s="45">
        <v>1</v>
      </c>
      <c r="BT433" s="45">
        <v>1</v>
      </c>
      <c r="BU433" s="45">
        <v>1</v>
      </c>
      <c r="BV433" s="45">
        <v>1</v>
      </c>
      <c r="BW433" s="45">
        <v>1</v>
      </c>
      <c r="BX433" s="45">
        <v>1</v>
      </c>
      <c r="BY433" s="45">
        <v>1</v>
      </c>
      <c r="BZ433" s="45">
        <v>1</v>
      </c>
      <c r="CA433" s="45">
        <v>1</v>
      </c>
      <c r="CB433" s="45">
        <v>1</v>
      </c>
      <c r="CC433" s="45">
        <v>1</v>
      </c>
      <c r="CD433" s="45">
        <v>1</v>
      </c>
      <c r="CE433" s="45">
        <v>1</v>
      </c>
      <c r="CF433" s="45">
        <v>1</v>
      </c>
      <c r="CG433" s="45">
        <v>1</v>
      </c>
      <c r="CH433" s="45">
        <v>1</v>
      </c>
      <c r="CI433" s="45">
        <v>1</v>
      </c>
      <c r="CJ433" s="45">
        <v>1</v>
      </c>
      <c r="CK433" s="45">
        <v>1</v>
      </c>
      <c r="CL433" s="45">
        <v>1</v>
      </c>
      <c r="CM433" s="45">
        <v>1</v>
      </c>
      <c r="CN433" s="45">
        <v>1</v>
      </c>
      <c r="CO433" s="45">
        <v>1</v>
      </c>
      <c r="CP433" s="45">
        <v>1</v>
      </c>
      <c r="CQ433" s="45">
        <v>1</v>
      </c>
      <c r="CR433" s="45">
        <v>1</v>
      </c>
      <c r="CS433" s="45">
        <v>1</v>
      </c>
      <c r="CT433" s="45">
        <v>1</v>
      </c>
      <c r="CU433" s="45"/>
      <c r="CV433" s="45"/>
      <c r="CW433" s="45"/>
      <c r="CX433" s="45">
        <v>1</v>
      </c>
      <c r="CY433" s="43">
        <f t="shared" si="176"/>
        <v>0</v>
      </c>
      <c r="CZ433" s="100">
        <f>CY433/COUNTA($BI433:$CX433)</f>
        <v>0</v>
      </c>
      <c r="DA433" s="97">
        <f>COUNTIF($BI433:$CX433,1)</f>
        <v>38</v>
      </c>
      <c r="DB433" s="100">
        <f t="shared" si="177"/>
        <v>1</v>
      </c>
      <c r="DC433" s="97">
        <f t="shared" si="178"/>
        <v>0</v>
      </c>
      <c r="DD433" s="100">
        <f t="shared" si="179"/>
        <v>0</v>
      </c>
      <c r="DE433" s="43">
        <f t="shared" si="180"/>
        <v>0</v>
      </c>
      <c r="DF433" s="42">
        <f t="shared" si="181"/>
        <v>0</v>
      </c>
      <c r="DG433" s="99">
        <f t="shared" si="182"/>
        <v>1</v>
      </c>
      <c r="DH433" s="97" t="str">
        <f t="shared" si="183"/>
        <v>Cần cố gắng</v>
      </c>
      <c r="DI433" s="254"/>
    </row>
    <row r="434" spans="1:113" s="102" customFormat="1" ht="27.75" hidden="1" customHeight="1" x14ac:dyDescent="0.25">
      <c r="A434" s="671"/>
      <c r="B434" s="630"/>
      <c r="C434" s="623"/>
      <c r="D434" s="623"/>
      <c r="E434" s="623"/>
      <c r="F434" s="692"/>
      <c r="G434" s="690"/>
      <c r="H434" s="353" t="s">
        <v>290</v>
      </c>
      <c r="I434" s="93"/>
      <c r="J434" s="104" t="s">
        <v>28</v>
      </c>
      <c r="K434" s="318" t="s">
        <v>27</v>
      </c>
      <c r="L434" s="107" t="s">
        <v>201</v>
      </c>
      <c r="M434" s="105" t="s">
        <v>25</v>
      </c>
      <c r="N434" s="106"/>
      <c r="O434" s="50"/>
      <c r="P434" s="105"/>
      <c r="Q434" s="105"/>
      <c r="R434" s="105" t="s">
        <v>24</v>
      </c>
      <c r="S434" s="105"/>
      <c r="T434" s="105"/>
      <c r="U434" s="105"/>
      <c r="V434" s="105"/>
      <c r="W434" s="105"/>
      <c r="X434" s="105"/>
      <c r="Y434" s="105"/>
      <c r="Z434" s="105"/>
      <c r="AA434" s="47">
        <f t="shared" si="184"/>
        <v>1</v>
      </c>
      <c r="AB434" s="105"/>
      <c r="AC434" s="105"/>
      <c r="AD434" s="104"/>
      <c r="AE434" s="104"/>
      <c r="AF434" s="104"/>
      <c r="AG434" s="329"/>
      <c r="AH434" s="329"/>
      <c r="AI434" s="329" t="s">
        <v>40</v>
      </c>
      <c r="AJ434" s="91"/>
      <c r="AK434" s="91"/>
      <c r="AL434" s="104"/>
      <c r="AM434" s="104"/>
      <c r="AN434" s="104"/>
      <c r="AO434" s="104"/>
      <c r="AP434" s="104"/>
      <c r="AQ434" s="104"/>
      <c r="AR434" s="104"/>
      <c r="AS434" s="104"/>
      <c r="AT434" s="104"/>
      <c r="AU434" s="104"/>
      <c r="AV434" s="104"/>
      <c r="AW434" s="104"/>
      <c r="AX434" s="104"/>
      <c r="AY434" s="103"/>
      <c r="AZ434" s="103"/>
      <c r="BA434" s="103"/>
      <c r="BB434" s="103"/>
      <c r="BC434" s="104"/>
      <c r="BD434" s="104"/>
      <c r="BE434" s="104"/>
      <c r="BF434" s="104"/>
      <c r="BG434" s="104"/>
      <c r="BH434" s="104"/>
      <c r="BI434" s="104"/>
      <c r="BJ434" s="45">
        <v>2</v>
      </c>
      <c r="BK434" s="45">
        <v>1</v>
      </c>
      <c r="BL434" s="45">
        <v>2</v>
      </c>
      <c r="BM434" s="45">
        <v>2</v>
      </c>
      <c r="BN434" s="45">
        <v>1</v>
      </c>
      <c r="BO434" s="45">
        <v>2</v>
      </c>
      <c r="BP434" s="45">
        <v>2</v>
      </c>
      <c r="BQ434" s="45">
        <v>2</v>
      </c>
      <c r="BR434" s="45">
        <v>2</v>
      </c>
      <c r="BS434" s="45">
        <v>2</v>
      </c>
      <c r="BT434" s="45">
        <v>1</v>
      </c>
      <c r="BU434" s="45">
        <v>2</v>
      </c>
      <c r="BV434" s="45">
        <v>2</v>
      </c>
      <c r="BW434" s="45">
        <v>2</v>
      </c>
      <c r="BX434" s="45">
        <v>2</v>
      </c>
      <c r="BY434" s="45">
        <v>2</v>
      </c>
      <c r="BZ434" s="45">
        <v>1</v>
      </c>
      <c r="CA434" s="45">
        <v>2</v>
      </c>
      <c r="CB434" s="45">
        <v>2</v>
      </c>
      <c r="CC434" s="45">
        <v>2</v>
      </c>
      <c r="CD434" s="45">
        <v>2</v>
      </c>
      <c r="CE434" s="45">
        <v>2</v>
      </c>
      <c r="CF434" s="45">
        <v>2</v>
      </c>
      <c r="CG434" s="45">
        <v>2</v>
      </c>
      <c r="CH434" s="45">
        <v>2</v>
      </c>
      <c r="CI434" s="45">
        <v>2</v>
      </c>
      <c r="CJ434" s="45">
        <v>2</v>
      </c>
      <c r="CK434" s="45">
        <v>2</v>
      </c>
      <c r="CL434" s="45">
        <v>2</v>
      </c>
      <c r="CM434" s="45">
        <v>2</v>
      </c>
      <c r="CN434" s="45">
        <v>1</v>
      </c>
      <c r="CO434" s="45">
        <v>2</v>
      </c>
      <c r="CP434" s="45">
        <v>2</v>
      </c>
      <c r="CQ434" s="45">
        <v>2</v>
      </c>
      <c r="CR434" s="45">
        <v>2</v>
      </c>
      <c r="CS434" s="45">
        <v>2</v>
      </c>
      <c r="CT434" s="45">
        <v>2</v>
      </c>
      <c r="CU434" s="45">
        <v>2</v>
      </c>
      <c r="CV434" s="45">
        <v>2</v>
      </c>
      <c r="CW434" s="45">
        <v>2</v>
      </c>
      <c r="CX434" s="45">
        <v>2</v>
      </c>
      <c r="CY434" s="43">
        <f t="shared" si="176"/>
        <v>36</v>
      </c>
      <c r="CZ434" s="42">
        <f>CY434/COUNTA($BJ434:$CX434)</f>
        <v>0.87804878048780488</v>
      </c>
      <c r="DA434" s="43">
        <f>COUNTIF($BJ434:$CX434,1)</f>
        <v>5</v>
      </c>
      <c r="DB434" s="100">
        <f t="shared" si="177"/>
        <v>0.12195121951219512</v>
      </c>
      <c r="DC434" s="97">
        <f t="shared" si="178"/>
        <v>0</v>
      </c>
      <c r="DD434" s="100">
        <f t="shared" si="179"/>
        <v>0</v>
      </c>
      <c r="DE434" s="43">
        <f t="shared" si="180"/>
        <v>0</v>
      </c>
      <c r="DF434" s="42">
        <f t="shared" si="181"/>
        <v>0</v>
      </c>
      <c r="DG434" s="99">
        <f t="shared" si="182"/>
        <v>1.8780487804878048</v>
      </c>
      <c r="DH434" s="97" t="str">
        <f t="shared" si="183"/>
        <v>Đạt mục tiêu</v>
      </c>
      <c r="DI434" s="103"/>
    </row>
    <row r="435" spans="1:113" s="38" customFormat="1" ht="27.75" hidden="1" customHeight="1" x14ac:dyDescent="0.25">
      <c r="A435" s="671"/>
      <c r="B435" s="630"/>
      <c r="C435" s="623"/>
      <c r="D435" s="623"/>
      <c r="E435" s="623"/>
      <c r="F435" s="692"/>
      <c r="G435" s="623"/>
      <c r="H435" s="353" t="s">
        <v>289</v>
      </c>
      <c r="I435" s="327"/>
      <c r="J435" s="329" t="s">
        <v>30</v>
      </c>
      <c r="K435" s="329" t="s">
        <v>157</v>
      </c>
      <c r="L435" s="310" t="s">
        <v>201</v>
      </c>
      <c r="M435" s="341" t="s">
        <v>37</v>
      </c>
      <c r="N435" s="51" t="s">
        <v>24</v>
      </c>
      <c r="O435" s="58"/>
      <c r="P435" s="341"/>
      <c r="Q435" s="341" t="s">
        <v>24</v>
      </c>
      <c r="R435" s="341"/>
      <c r="S435" s="341"/>
      <c r="T435" s="341"/>
      <c r="U435" s="341"/>
      <c r="V435" s="341"/>
      <c r="W435" s="341"/>
      <c r="X435" s="341"/>
      <c r="Y435" s="341"/>
      <c r="Z435" s="341"/>
      <c r="AA435" s="47">
        <f t="shared" si="184"/>
        <v>1</v>
      </c>
      <c r="AB435" s="341"/>
      <c r="AC435" s="341"/>
      <c r="AD435" s="329"/>
      <c r="AE435" s="329" t="s">
        <v>32</v>
      </c>
      <c r="AF435" s="329"/>
      <c r="AG435" s="329"/>
      <c r="AH435" s="65"/>
      <c r="AI435" s="65"/>
      <c r="AJ435" s="65"/>
      <c r="AK435" s="65"/>
      <c r="AL435" s="329"/>
      <c r="AM435" s="329"/>
      <c r="AN435" s="329"/>
      <c r="AO435" s="329"/>
      <c r="AP435" s="329"/>
      <c r="AQ435" s="329"/>
      <c r="AR435" s="329"/>
      <c r="AS435" s="329"/>
      <c r="AT435" s="329"/>
      <c r="AU435" s="329"/>
      <c r="AV435" s="329"/>
      <c r="AW435" s="329"/>
      <c r="AX435" s="329"/>
      <c r="AY435" s="39"/>
      <c r="AZ435" s="39"/>
      <c r="BA435" s="39"/>
      <c r="BB435" s="39"/>
      <c r="BC435" s="329"/>
      <c r="BD435" s="329"/>
      <c r="BE435" s="329"/>
      <c r="BF435" s="329"/>
      <c r="BG435" s="329"/>
      <c r="BH435" s="329"/>
      <c r="BI435" s="329"/>
      <c r="BJ435" s="45">
        <v>2</v>
      </c>
      <c r="BK435" s="45">
        <v>1</v>
      </c>
      <c r="BL435" s="45">
        <v>2</v>
      </c>
      <c r="BM435" s="45">
        <v>2</v>
      </c>
      <c r="BN435" s="45">
        <v>2</v>
      </c>
      <c r="BO435" s="45">
        <v>2</v>
      </c>
      <c r="BP435" s="45">
        <v>2</v>
      </c>
      <c r="BQ435" s="45">
        <v>2</v>
      </c>
      <c r="BR435" s="45">
        <v>2</v>
      </c>
      <c r="BS435" s="45">
        <v>2</v>
      </c>
      <c r="BT435" s="45">
        <v>1</v>
      </c>
      <c r="BU435" s="45">
        <v>2</v>
      </c>
      <c r="BV435" s="45">
        <v>2</v>
      </c>
      <c r="BW435" s="45">
        <v>2</v>
      </c>
      <c r="BX435" s="45">
        <v>2</v>
      </c>
      <c r="BY435" s="45">
        <v>2</v>
      </c>
      <c r="BZ435" s="45">
        <v>1</v>
      </c>
      <c r="CA435" s="45">
        <v>2</v>
      </c>
      <c r="CB435" s="45">
        <v>2</v>
      </c>
      <c r="CC435" s="45">
        <v>2</v>
      </c>
      <c r="CD435" s="45">
        <v>2</v>
      </c>
      <c r="CE435" s="45">
        <v>2</v>
      </c>
      <c r="CF435" s="45">
        <v>2</v>
      </c>
      <c r="CG435" s="45">
        <v>2</v>
      </c>
      <c r="CH435" s="45">
        <v>2</v>
      </c>
      <c r="CI435" s="45">
        <v>2</v>
      </c>
      <c r="CJ435" s="45">
        <v>2</v>
      </c>
      <c r="CK435" s="45">
        <v>2</v>
      </c>
      <c r="CL435" s="45">
        <v>2</v>
      </c>
      <c r="CM435" s="45">
        <v>2</v>
      </c>
      <c r="CN435" s="45">
        <v>1</v>
      </c>
      <c r="CO435" s="45">
        <v>2</v>
      </c>
      <c r="CP435" s="45">
        <v>2</v>
      </c>
      <c r="CQ435" s="45">
        <v>2</v>
      </c>
      <c r="CR435" s="45">
        <v>2</v>
      </c>
      <c r="CS435" s="45">
        <v>2</v>
      </c>
      <c r="CT435" s="45">
        <v>2</v>
      </c>
      <c r="CU435" s="45">
        <v>2</v>
      </c>
      <c r="CV435" s="45">
        <v>2</v>
      </c>
      <c r="CW435" s="45">
        <v>2</v>
      </c>
      <c r="CX435" s="45">
        <v>2</v>
      </c>
      <c r="CY435" s="43">
        <f t="shared" si="176"/>
        <v>37</v>
      </c>
      <c r="CZ435" s="42">
        <f>CY435/COUNTA($BJ435:$CX435)</f>
        <v>0.90243902439024393</v>
      </c>
      <c r="DA435" s="43">
        <f>COUNTIF($BJ435:$CX435,1)</f>
        <v>4</v>
      </c>
      <c r="DB435" s="100">
        <f t="shared" si="177"/>
        <v>9.7560975609756101E-2</v>
      </c>
      <c r="DC435" s="97">
        <f t="shared" si="178"/>
        <v>0</v>
      </c>
      <c r="DD435" s="100">
        <f t="shared" si="179"/>
        <v>0</v>
      </c>
      <c r="DE435" s="43">
        <f t="shared" si="180"/>
        <v>0</v>
      </c>
      <c r="DF435" s="42">
        <f t="shared" si="181"/>
        <v>0</v>
      </c>
      <c r="DG435" s="99">
        <f t="shared" si="182"/>
        <v>1.9024390243902438</v>
      </c>
      <c r="DH435" s="97" t="str">
        <f t="shared" si="183"/>
        <v>Đạt mục tiêu</v>
      </c>
      <c r="DI435" s="39"/>
    </row>
    <row r="436" spans="1:113" s="38" customFormat="1" ht="27.75" hidden="1" customHeight="1" x14ac:dyDescent="0.25">
      <c r="A436" s="671"/>
      <c r="B436" s="630"/>
      <c r="C436" s="623"/>
      <c r="D436" s="623"/>
      <c r="E436" s="623"/>
      <c r="F436" s="692"/>
      <c r="G436" s="623"/>
      <c r="H436" s="101" t="s">
        <v>288</v>
      </c>
      <c r="I436" s="327"/>
      <c r="J436" s="329" t="s">
        <v>47</v>
      </c>
      <c r="K436" s="329" t="s">
        <v>27</v>
      </c>
      <c r="L436" s="310" t="s">
        <v>201</v>
      </c>
      <c r="M436" s="341" t="s">
        <v>37</v>
      </c>
      <c r="N436" s="51" t="s">
        <v>24</v>
      </c>
      <c r="O436" s="58">
        <v>1</v>
      </c>
      <c r="P436" s="341"/>
      <c r="Q436" s="341"/>
      <c r="R436" s="341"/>
      <c r="S436" s="341"/>
      <c r="T436" s="341" t="s">
        <v>24</v>
      </c>
      <c r="U436" s="341"/>
      <c r="V436" s="341"/>
      <c r="W436" s="341"/>
      <c r="X436" s="341"/>
      <c r="Y436" s="341"/>
      <c r="Z436" s="341"/>
      <c r="AA436" s="47">
        <f t="shared" si="184"/>
        <v>1</v>
      </c>
      <c r="AB436" s="341"/>
      <c r="AC436" s="341"/>
      <c r="AD436" s="329"/>
      <c r="AE436" s="329"/>
      <c r="AF436" s="329"/>
      <c r="AG436" s="329"/>
      <c r="AH436" s="65"/>
      <c r="AI436" s="65"/>
      <c r="AJ436" s="65"/>
      <c r="AK436" s="65"/>
      <c r="AL436" s="329"/>
      <c r="AM436" s="329"/>
      <c r="AN436" s="329"/>
      <c r="AO436" s="329"/>
      <c r="AP436" s="329" t="s">
        <v>32</v>
      </c>
      <c r="AQ436" s="329" t="s">
        <v>40</v>
      </c>
      <c r="AR436" s="329" t="s">
        <v>40</v>
      </c>
      <c r="AS436" s="329" t="s">
        <v>40</v>
      </c>
      <c r="AT436" s="329"/>
      <c r="AU436" s="329"/>
      <c r="AV436" s="329"/>
      <c r="AW436" s="329"/>
      <c r="AX436" s="329"/>
      <c r="AY436" s="39"/>
      <c r="AZ436" s="39"/>
      <c r="BA436" s="39"/>
      <c r="BB436" s="39"/>
      <c r="BC436" s="329"/>
      <c r="BD436" s="329"/>
      <c r="BE436" s="329"/>
      <c r="BF436" s="329"/>
      <c r="BG436" s="329"/>
      <c r="BH436" s="329"/>
      <c r="BI436" s="329"/>
      <c r="BJ436" s="45">
        <v>1</v>
      </c>
      <c r="BK436" s="45">
        <v>1</v>
      </c>
      <c r="BL436" s="45">
        <v>1</v>
      </c>
      <c r="BM436" s="45">
        <v>1</v>
      </c>
      <c r="BN436" s="45">
        <v>1</v>
      </c>
      <c r="BO436" s="45">
        <v>1</v>
      </c>
      <c r="BP436" s="45">
        <v>1</v>
      </c>
      <c r="BQ436" s="45">
        <v>1</v>
      </c>
      <c r="BR436" s="45">
        <v>1</v>
      </c>
      <c r="BS436" s="45">
        <v>1</v>
      </c>
      <c r="BT436" s="45">
        <v>1</v>
      </c>
      <c r="BU436" s="45">
        <v>1</v>
      </c>
      <c r="BV436" s="45">
        <v>1</v>
      </c>
      <c r="BW436" s="45">
        <v>1</v>
      </c>
      <c r="BX436" s="45">
        <v>1</v>
      </c>
      <c r="BY436" s="45">
        <v>1</v>
      </c>
      <c r="BZ436" s="45">
        <v>1</v>
      </c>
      <c r="CA436" s="45">
        <v>1</v>
      </c>
      <c r="CB436" s="45">
        <v>1</v>
      </c>
      <c r="CC436" s="45">
        <v>1</v>
      </c>
      <c r="CD436" s="45">
        <v>1</v>
      </c>
      <c r="CE436" s="45">
        <v>1</v>
      </c>
      <c r="CF436" s="45">
        <v>1</v>
      </c>
      <c r="CG436" s="45">
        <v>1</v>
      </c>
      <c r="CH436" s="45">
        <v>1</v>
      </c>
      <c r="CI436" s="45">
        <v>1</v>
      </c>
      <c r="CJ436" s="45">
        <v>1</v>
      </c>
      <c r="CK436" s="45">
        <v>1</v>
      </c>
      <c r="CL436" s="45">
        <v>1</v>
      </c>
      <c r="CM436" s="45">
        <v>1</v>
      </c>
      <c r="CN436" s="45">
        <v>1</v>
      </c>
      <c r="CO436" s="45">
        <v>1</v>
      </c>
      <c r="CP436" s="45">
        <v>1</v>
      </c>
      <c r="CQ436" s="45">
        <v>1</v>
      </c>
      <c r="CR436" s="45">
        <v>1</v>
      </c>
      <c r="CS436" s="45">
        <v>1</v>
      </c>
      <c r="CT436" s="45">
        <v>1</v>
      </c>
      <c r="CU436" s="45"/>
      <c r="CV436" s="45"/>
      <c r="CW436" s="45"/>
      <c r="CX436" s="45">
        <v>1</v>
      </c>
      <c r="CY436" s="43">
        <f t="shared" si="176"/>
        <v>0</v>
      </c>
      <c r="CZ436" s="42">
        <f>CY436/COUNTA($BJ436:$CX436)</f>
        <v>0</v>
      </c>
      <c r="DA436" s="43">
        <f>COUNTIF($BJ436:$CX436,1)</f>
        <v>38</v>
      </c>
      <c r="DB436" s="100">
        <f t="shared" si="177"/>
        <v>1</v>
      </c>
      <c r="DC436" s="97">
        <f t="shared" si="178"/>
        <v>0</v>
      </c>
      <c r="DD436" s="100">
        <f t="shared" si="179"/>
        <v>0</v>
      </c>
      <c r="DE436" s="43">
        <f t="shared" si="180"/>
        <v>0</v>
      </c>
      <c r="DF436" s="42">
        <f t="shared" si="181"/>
        <v>0</v>
      </c>
      <c r="DG436" s="99">
        <f t="shared" si="182"/>
        <v>1</v>
      </c>
      <c r="DH436" s="97" t="str">
        <f t="shared" si="183"/>
        <v>Cần cố gắng</v>
      </c>
      <c r="DI436" s="39"/>
    </row>
    <row r="437" spans="1:113" s="38" customFormat="1" ht="27.75" hidden="1" customHeight="1" x14ac:dyDescent="0.25">
      <c r="A437" s="671"/>
      <c r="B437" s="630"/>
      <c r="C437" s="623"/>
      <c r="D437" s="623"/>
      <c r="E437" s="623"/>
      <c r="F437" s="692"/>
      <c r="G437" s="623"/>
      <c r="H437" s="101" t="s">
        <v>287</v>
      </c>
      <c r="I437" s="327"/>
      <c r="J437" s="329" t="s">
        <v>47</v>
      </c>
      <c r="K437" s="329" t="s">
        <v>157</v>
      </c>
      <c r="L437" s="310" t="s">
        <v>201</v>
      </c>
      <c r="M437" s="341" t="s">
        <v>37</v>
      </c>
      <c r="N437" s="51" t="s">
        <v>24</v>
      </c>
      <c r="O437" s="58">
        <v>1</v>
      </c>
      <c r="P437" s="341"/>
      <c r="Q437" s="341"/>
      <c r="R437" s="341"/>
      <c r="S437" s="341"/>
      <c r="T437" s="341" t="s">
        <v>24</v>
      </c>
      <c r="U437" s="341"/>
      <c r="V437" s="341"/>
      <c r="W437" s="341"/>
      <c r="X437" s="341"/>
      <c r="Y437" s="341"/>
      <c r="Z437" s="341"/>
      <c r="AA437" s="47">
        <f t="shared" si="184"/>
        <v>1</v>
      </c>
      <c r="AB437" s="341"/>
      <c r="AC437" s="341"/>
      <c r="AD437" s="329"/>
      <c r="AE437" s="329"/>
      <c r="AF437" s="329"/>
      <c r="AG437" s="329"/>
      <c r="AH437" s="65"/>
      <c r="AI437" s="65"/>
      <c r="AJ437" s="65"/>
      <c r="AK437" s="65"/>
      <c r="AL437" s="329"/>
      <c r="AM437" s="329"/>
      <c r="AN437" s="329"/>
      <c r="AO437" s="329"/>
      <c r="AP437" s="329" t="s">
        <v>56</v>
      </c>
      <c r="AQ437" s="329"/>
      <c r="AR437" s="329"/>
      <c r="AS437" s="329" t="s">
        <v>56</v>
      </c>
      <c r="AT437" s="329"/>
      <c r="AU437" s="329"/>
      <c r="AV437" s="329"/>
      <c r="AW437" s="329"/>
      <c r="AX437" s="329"/>
      <c r="AY437" s="39"/>
      <c r="AZ437" s="39"/>
      <c r="BA437" s="39"/>
      <c r="BB437" s="39"/>
      <c r="BC437" s="329"/>
      <c r="BD437" s="329"/>
      <c r="BE437" s="329"/>
      <c r="BF437" s="329"/>
      <c r="BG437" s="329"/>
      <c r="BH437" s="329"/>
      <c r="BI437" s="329"/>
      <c r="BJ437" s="45">
        <v>1</v>
      </c>
      <c r="BK437" s="45">
        <v>1</v>
      </c>
      <c r="BL437" s="45">
        <v>1</v>
      </c>
      <c r="BM437" s="45">
        <v>1</v>
      </c>
      <c r="BN437" s="45">
        <v>1</v>
      </c>
      <c r="BO437" s="45">
        <v>1</v>
      </c>
      <c r="BP437" s="45">
        <v>1</v>
      </c>
      <c r="BQ437" s="45">
        <v>1</v>
      </c>
      <c r="BR437" s="45">
        <v>1</v>
      </c>
      <c r="BS437" s="45">
        <v>1</v>
      </c>
      <c r="BT437" s="45">
        <v>1</v>
      </c>
      <c r="BU437" s="45">
        <v>1</v>
      </c>
      <c r="BV437" s="45">
        <v>1</v>
      </c>
      <c r="BW437" s="45">
        <v>1</v>
      </c>
      <c r="BX437" s="45">
        <v>1</v>
      </c>
      <c r="BY437" s="45">
        <v>1</v>
      </c>
      <c r="BZ437" s="45">
        <v>1</v>
      </c>
      <c r="CA437" s="45">
        <v>1</v>
      </c>
      <c r="CB437" s="45">
        <v>1</v>
      </c>
      <c r="CC437" s="45">
        <v>1</v>
      </c>
      <c r="CD437" s="45">
        <v>1</v>
      </c>
      <c r="CE437" s="45">
        <v>1</v>
      </c>
      <c r="CF437" s="45">
        <v>1</v>
      </c>
      <c r="CG437" s="45">
        <v>1</v>
      </c>
      <c r="CH437" s="45">
        <v>1</v>
      </c>
      <c r="CI437" s="45">
        <v>1</v>
      </c>
      <c r="CJ437" s="45">
        <v>1</v>
      </c>
      <c r="CK437" s="45">
        <v>1</v>
      </c>
      <c r="CL437" s="45">
        <v>1</v>
      </c>
      <c r="CM437" s="45">
        <v>1</v>
      </c>
      <c r="CN437" s="45">
        <v>1</v>
      </c>
      <c r="CO437" s="45">
        <v>1</v>
      </c>
      <c r="CP437" s="45">
        <v>1</v>
      </c>
      <c r="CQ437" s="45">
        <v>1</v>
      </c>
      <c r="CR437" s="45">
        <v>1</v>
      </c>
      <c r="CS437" s="45">
        <v>1</v>
      </c>
      <c r="CT437" s="45">
        <v>1</v>
      </c>
      <c r="CU437" s="45"/>
      <c r="CV437" s="45"/>
      <c r="CW437" s="45"/>
      <c r="CX437" s="45">
        <v>1</v>
      </c>
      <c r="CY437" s="43">
        <f t="shared" si="176"/>
        <v>0</v>
      </c>
      <c r="CZ437" s="42">
        <f>CY437/COUNTA($BJ437:$CX437)</f>
        <v>0</v>
      </c>
      <c r="DA437" s="43">
        <f>COUNTIF($BJ437:$CX437,1)</f>
        <v>38</v>
      </c>
      <c r="DB437" s="100">
        <f t="shared" si="177"/>
        <v>1</v>
      </c>
      <c r="DC437" s="97">
        <f t="shared" si="178"/>
        <v>0</v>
      </c>
      <c r="DD437" s="100">
        <f t="shared" si="179"/>
        <v>0</v>
      </c>
      <c r="DE437" s="43">
        <f t="shared" si="180"/>
        <v>0</v>
      </c>
      <c r="DF437" s="42">
        <f t="shared" si="181"/>
        <v>0</v>
      </c>
      <c r="DG437" s="99">
        <f t="shared" si="182"/>
        <v>1</v>
      </c>
      <c r="DH437" s="97" t="str">
        <f t="shared" si="183"/>
        <v>Cần cố gắng</v>
      </c>
      <c r="DI437" s="39"/>
    </row>
    <row r="438" spans="1:113" s="38" customFormat="1" ht="63" hidden="1" customHeight="1" x14ac:dyDescent="0.25">
      <c r="A438" s="285">
        <v>162</v>
      </c>
      <c r="B438" s="285"/>
      <c r="C438" s="354"/>
      <c r="D438" s="353" t="s">
        <v>243</v>
      </c>
      <c r="E438" s="353" t="s">
        <v>286</v>
      </c>
      <c r="F438" s="353" t="s">
        <v>243</v>
      </c>
      <c r="G438" s="353" t="s">
        <v>286</v>
      </c>
      <c r="H438" s="98" t="s">
        <v>285</v>
      </c>
      <c r="I438" s="93"/>
      <c r="J438" s="329" t="s">
        <v>43</v>
      </c>
      <c r="K438" s="329" t="s">
        <v>27</v>
      </c>
      <c r="L438" s="310" t="s">
        <v>201</v>
      </c>
      <c r="M438" s="341" t="s">
        <v>37</v>
      </c>
      <c r="N438" s="51" t="s">
        <v>24</v>
      </c>
      <c r="O438" s="58"/>
      <c r="P438" s="341"/>
      <c r="Q438" s="341"/>
      <c r="R438" s="341"/>
      <c r="S438" s="341" t="s">
        <v>24</v>
      </c>
      <c r="T438" s="341"/>
      <c r="U438" s="341"/>
      <c r="V438" s="341"/>
      <c r="W438" s="341"/>
      <c r="X438" s="341"/>
      <c r="Y438" s="341"/>
      <c r="Z438" s="341"/>
      <c r="AA438" s="47">
        <f>COUNTIF(P438:Z438,"x")</f>
        <v>1</v>
      </c>
      <c r="AB438" s="341"/>
      <c r="AC438" s="341"/>
      <c r="AD438" s="329"/>
      <c r="AE438" s="329"/>
      <c r="AF438" s="329"/>
      <c r="AG438" s="329"/>
      <c r="AH438" s="65"/>
      <c r="AI438" s="65"/>
      <c r="AJ438" s="65"/>
      <c r="AK438" s="329" t="s">
        <v>40</v>
      </c>
      <c r="AL438" s="329" t="s">
        <v>40</v>
      </c>
      <c r="AM438" s="329"/>
      <c r="AN438" s="329" t="s">
        <v>40</v>
      </c>
      <c r="AO438" s="329"/>
      <c r="AP438" s="329"/>
      <c r="AQ438" s="329"/>
      <c r="AR438" s="329"/>
      <c r="AS438" s="329"/>
      <c r="AT438" s="329"/>
      <c r="AU438" s="329"/>
      <c r="AV438" s="329"/>
      <c r="AW438" s="329"/>
      <c r="AX438" s="329"/>
      <c r="AY438" s="39"/>
      <c r="AZ438" s="39"/>
      <c r="BA438" s="39"/>
      <c r="BB438" s="39"/>
      <c r="BC438" s="329"/>
      <c r="BD438" s="329"/>
      <c r="BE438" s="329"/>
      <c r="BF438" s="329"/>
      <c r="BG438" s="329"/>
      <c r="BH438" s="329"/>
      <c r="BI438" s="329"/>
      <c r="BJ438" s="45">
        <v>2</v>
      </c>
      <c r="BK438" s="45">
        <v>1</v>
      </c>
      <c r="BL438" s="45">
        <v>2</v>
      </c>
      <c r="BM438" s="45">
        <v>2</v>
      </c>
      <c r="BN438" s="45">
        <v>2</v>
      </c>
      <c r="BO438" s="45">
        <v>2</v>
      </c>
      <c r="BP438" s="45">
        <v>2</v>
      </c>
      <c r="BQ438" s="45">
        <v>2</v>
      </c>
      <c r="BR438" s="45">
        <v>2</v>
      </c>
      <c r="BS438" s="45">
        <v>2</v>
      </c>
      <c r="BT438" s="45">
        <v>1</v>
      </c>
      <c r="BU438" s="45">
        <v>2</v>
      </c>
      <c r="BV438" s="45">
        <v>2</v>
      </c>
      <c r="BW438" s="45">
        <v>2</v>
      </c>
      <c r="BX438" s="45">
        <v>2</v>
      </c>
      <c r="BY438" s="45">
        <v>2</v>
      </c>
      <c r="BZ438" s="45">
        <v>1</v>
      </c>
      <c r="CA438" s="45">
        <v>2</v>
      </c>
      <c r="CB438" s="45">
        <v>2</v>
      </c>
      <c r="CC438" s="45">
        <v>2</v>
      </c>
      <c r="CD438" s="45">
        <v>2</v>
      </c>
      <c r="CE438" s="45">
        <v>2</v>
      </c>
      <c r="CF438" s="45">
        <v>2</v>
      </c>
      <c r="CG438" s="45">
        <v>2</v>
      </c>
      <c r="CH438" s="45">
        <v>2</v>
      </c>
      <c r="CI438" s="45">
        <v>2</v>
      </c>
      <c r="CJ438" s="45">
        <v>2</v>
      </c>
      <c r="CK438" s="45">
        <v>2</v>
      </c>
      <c r="CL438" s="45">
        <v>2</v>
      </c>
      <c r="CM438" s="45">
        <v>2</v>
      </c>
      <c r="CN438" s="45">
        <v>1</v>
      </c>
      <c r="CO438" s="45">
        <v>2</v>
      </c>
      <c r="CP438" s="45">
        <v>2</v>
      </c>
      <c r="CQ438" s="45">
        <v>2</v>
      </c>
      <c r="CR438" s="45">
        <v>2</v>
      </c>
      <c r="CS438" s="45">
        <v>2</v>
      </c>
      <c r="CT438" s="45">
        <v>2</v>
      </c>
      <c r="CU438" s="45">
        <v>2</v>
      </c>
      <c r="CV438" s="45">
        <v>2</v>
      </c>
      <c r="CW438" s="45">
        <v>2</v>
      </c>
      <c r="CX438" s="45">
        <v>2</v>
      </c>
      <c r="CY438" s="43">
        <f>COUNTIF($BI438:$CX438,2)</f>
        <v>37</v>
      </c>
      <c r="CZ438" s="53">
        <f>CY438/COUNTA($BI438:$CX438)</f>
        <v>0.90243902439024393</v>
      </c>
      <c r="DA438" s="43">
        <f>COUNTIF($BJ438:$CX438,1)</f>
        <v>4</v>
      </c>
      <c r="DB438" s="42">
        <f>DA438/COUNTA($BI438:$CX438)</f>
        <v>9.7560975609756101E-2</v>
      </c>
      <c r="DC438" s="43">
        <f>COUNTIF($BI438:$CX438,0)</f>
        <v>0</v>
      </c>
      <c r="DD438" s="42">
        <f>DC438/COUNTA($BI438:$CX438)</f>
        <v>0</v>
      </c>
      <c r="DE438" s="43">
        <f>COUNTIF($BI438:$CX438,"KĐG")</f>
        <v>0</v>
      </c>
      <c r="DF438" s="42">
        <f>DE438/COUNTA($BI438:$CX438)</f>
        <v>0</v>
      </c>
      <c r="DG438" s="52">
        <f>(((CY438*2)+(DA438*1)+(DC438*0)))/COUNTA($BI438:$CX438)</f>
        <v>1.9024390243902438</v>
      </c>
      <c r="DH438" s="97" t="str">
        <f>IF(DG438&gt;=1.6,"Đạt mục tiêu",IF(DG438&gt;=1,"Cần cố gắng","Chưa đạt"))</f>
        <v>Đạt mục tiêu</v>
      </c>
      <c r="DI438" s="39"/>
    </row>
    <row r="439" spans="1:113" ht="30.75" customHeight="1" x14ac:dyDescent="0.25">
      <c r="A439" s="267"/>
      <c r="B439" s="268"/>
      <c r="C439" s="606" t="s">
        <v>284</v>
      </c>
      <c r="D439" s="607"/>
      <c r="E439" s="608"/>
      <c r="F439" s="607"/>
      <c r="G439" s="607"/>
      <c r="H439" s="613"/>
      <c r="I439" s="528"/>
      <c r="J439" s="262" t="s">
        <v>314</v>
      </c>
      <c r="K439" s="386" t="s">
        <v>314</v>
      </c>
      <c r="L439" s="262" t="s">
        <v>314</v>
      </c>
      <c r="M439" s="385"/>
      <c r="N439" s="385"/>
      <c r="O439" s="385"/>
      <c r="P439" s="385"/>
      <c r="Q439" s="385"/>
      <c r="R439" s="385"/>
      <c r="S439" s="385"/>
      <c r="T439" s="385"/>
      <c r="U439" s="385"/>
      <c r="V439" s="385"/>
      <c r="W439" s="385"/>
      <c r="X439" s="385"/>
      <c r="Y439" s="385"/>
      <c r="Z439" s="385"/>
      <c r="AA439" s="385"/>
      <c r="AB439" s="385"/>
      <c r="AC439" s="385"/>
      <c r="AD439" s="385"/>
      <c r="AE439" s="385"/>
      <c r="AF439" s="385"/>
      <c r="AG439" s="385"/>
      <c r="AH439" s="385"/>
      <c r="AI439" s="385"/>
      <c r="AJ439" s="385"/>
      <c r="AK439" s="385"/>
      <c r="AL439" s="385"/>
      <c r="AM439" s="385"/>
      <c r="AN439" s="385"/>
      <c r="AO439" s="385"/>
      <c r="AP439" s="385"/>
      <c r="AQ439" s="385"/>
      <c r="AR439" s="385"/>
      <c r="AS439" s="385"/>
      <c r="AT439" s="385"/>
      <c r="AU439" s="385"/>
      <c r="AV439" s="385"/>
      <c r="AW439" s="385"/>
      <c r="AX439" s="385"/>
      <c r="AY439" s="262" t="s">
        <v>314</v>
      </c>
      <c r="AZ439" s="262"/>
      <c r="BA439" s="262" t="s">
        <v>314</v>
      </c>
      <c r="BB439" s="262"/>
      <c r="BC439" s="385"/>
      <c r="BD439" s="385"/>
      <c r="BE439" s="385"/>
      <c r="BF439" s="385"/>
      <c r="BG439" s="385"/>
      <c r="BH439" s="385"/>
      <c r="BI439" s="385"/>
      <c r="BJ439" s="385"/>
      <c r="BK439" s="385"/>
      <c r="BL439" s="385"/>
      <c r="BM439" s="385"/>
      <c r="BN439" s="385"/>
      <c r="BO439" s="385"/>
      <c r="BP439" s="385"/>
      <c r="BQ439" s="385"/>
      <c r="BR439" s="385"/>
      <c r="BS439" s="385"/>
      <c r="BT439" s="385"/>
      <c r="BU439" s="385"/>
      <c r="BV439" s="385"/>
      <c r="BW439" s="385"/>
      <c r="BX439" s="385"/>
      <c r="BY439" s="385"/>
      <c r="BZ439" s="385"/>
      <c r="CA439" s="385"/>
      <c r="CB439" s="385"/>
      <c r="CC439" s="385"/>
      <c r="CD439" s="385"/>
      <c r="CE439" s="385"/>
      <c r="CF439" s="385"/>
      <c r="CG439" s="385"/>
      <c r="CH439" s="385"/>
      <c r="CI439" s="385"/>
      <c r="CJ439" s="385"/>
      <c r="CK439" s="385"/>
      <c r="CL439" s="385"/>
      <c r="CM439" s="385"/>
      <c r="CN439" s="385"/>
      <c r="CO439" s="385"/>
      <c r="CP439" s="385"/>
      <c r="CQ439" s="385"/>
      <c r="CR439" s="385"/>
      <c r="CS439" s="385"/>
      <c r="CT439" s="385"/>
      <c r="CU439" s="385"/>
      <c r="CV439" s="385"/>
      <c r="CW439" s="385"/>
      <c r="CX439" s="385"/>
      <c r="CY439" s="385"/>
      <c r="CZ439" s="385"/>
      <c r="DA439" s="385"/>
      <c r="DB439" s="385"/>
      <c r="DC439" s="385"/>
      <c r="DD439" s="385"/>
      <c r="DE439" s="385"/>
      <c r="DF439" s="385"/>
      <c r="DG439" s="385"/>
      <c r="DH439" s="385"/>
      <c r="DI439" s="262" t="s">
        <v>314</v>
      </c>
    </row>
    <row r="440" spans="1:113" s="38" customFormat="1" ht="109.5" hidden="1" customHeight="1" x14ac:dyDescent="0.25">
      <c r="A440" s="268">
        <v>163</v>
      </c>
      <c r="B440" s="268"/>
      <c r="C440" s="324" t="s">
        <v>283</v>
      </c>
      <c r="D440" s="324" t="s">
        <v>35</v>
      </c>
      <c r="E440" s="324" t="s">
        <v>282</v>
      </c>
      <c r="F440" s="324" t="s">
        <v>34</v>
      </c>
      <c r="G440" s="324" t="s">
        <v>282</v>
      </c>
      <c r="H440" s="96" t="s">
        <v>281</v>
      </c>
      <c r="I440" s="327"/>
      <c r="J440" s="329" t="s">
        <v>30</v>
      </c>
      <c r="K440" s="329" t="s">
        <v>27</v>
      </c>
      <c r="L440" s="310" t="s">
        <v>201</v>
      </c>
      <c r="M440" s="341" t="s">
        <v>37</v>
      </c>
      <c r="N440" s="51" t="s">
        <v>24</v>
      </c>
      <c r="O440" s="58"/>
      <c r="P440" s="326"/>
      <c r="Q440" s="341" t="s">
        <v>24</v>
      </c>
      <c r="R440" s="326"/>
      <c r="S440" s="326"/>
      <c r="T440" s="326"/>
      <c r="U440" s="326"/>
      <c r="V440" s="326"/>
      <c r="W440" s="326"/>
      <c r="X440" s="326"/>
      <c r="Y440" s="326"/>
      <c r="Z440" s="326"/>
      <c r="AA440" s="47">
        <f>COUNTIF(P440:Z440,"x")</f>
        <v>1</v>
      </c>
      <c r="AB440" s="326"/>
      <c r="AC440" s="341"/>
      <c r="AD440" s="329"/>
      <c r="AE440" s="329" t="s">
        <v>40</v>
      </c>
      <c r="AF440" s="329"/>
      <c r="AG440" s="329"/>
      <c r="AH440" s="65"/>
      <c r="AI440" s="65"/>
      <c r="AJ440" s="65"/>
      <c r="AK440" s="65"/>
      <c r="AL440" s="329"/>
      <c r="AM440" s="329"/>
      <c r="AN440" s="329"/>
      <c r="AO440" s="329"/>
      <c r="AP440" s="329"/>
      <c r="AQ440" s="329"/>
      <c r="AR440" s="329"/>
      <c r="AS440" s="329"/>
      <c r="AT440" s="329"/>
      <c r="AU440" s="329"/>
      <c r="AV440" s="329"/>
      <c r="AW440" s="329"/>
      <c r="AX440" s="329"/>
      <c r="AY440" s="39"/>
      <c r="AZ440" s="39"/>
      <c r="BA440" s="39"/>
      <c r="BB440" s="39"/>
      <c r="BC440" s="329"/>
      <c r="BD440" s="329"/>
      <c r="BE440" s="329"/>
      <c r="BF440" s="329"/>
      <c r="BG440" s="329"/>
      <c r="BH440" s="329"/>
      <c r="BI440" s="329"/>
      <c r="BJ440" s="45">
        <v>2</v>
      </c>
      <c r="BK440" s="45">
        <v>1</v>
      </c>
      <c r="BL440" s="45">
        <v>2</v>
      </c>
      <c r="BM440" s="45">
        <v>2</v>
      </c>
      <c r="BN440" s="45">
        <v>2</v>
      </c>
      <c r="BO440" s="45">
        <v>2</v>
      </c>
      <c r="BP440" s="45">
        <v>2</v>
      </c>
      <c r="BQ440" s="45">
        <v>2</v>
      </c>
      <c r="BR440" s="45">
        <v>2</v>
      </c>
      <c r="BS440" s="45">
        <v>2</v>
      </c>
      <c r="BT440" s="45">
        <v>1</v>
      </c>
      <c r="BU440" s="45">
        <v>2</v>
      </c>
      <c r="BV440" s="45">
        <v>2</v>
      </c>
      <c r="BW440" s="45">
        <v>2</v>
      </c>
      <c r="BX440" s="45">
        <v>2</v>
      </c>
      <c r="BY440" s="45">
        <v>2</v>
      </c>
      <c r="BZ440" s="45">
        <v>1</v>
      </c>
      <c r="CA440" s="45">
        <v>2</v>
      </c>
      <c r="CB440" s="45">
        <v>2</v>
      </c>
      <c r="CC440" s="45">
        <v>2</v>
      </c>
      <c r="CD440" s="45">
        <v>2</v>
      </c>
      <c r="CE440" s="45">
        <v>2</v>
      </c>
      <c r="CF440" s="45">
        <v>2</v>
      </c>
      <c r="CG440" s="45">
        <v>2</v>
      </c>
      <c r="CH440" s="45">
        <v>2</v>
      </c>
      <c r="CI440" s="45">
        <v>2</v>
      </c>
      <c r="CJ440" s="45">
        <v>2</v>
      </c>
      <c r="CK440" s="45">
        <v>2</v>
      </c>
      <c r="CL440" s="45">
        <v>2</v>
      </c>
      <c r="CM440" s="45">
        <v>2</v>
      </c>
      <c r="CN440" s="45">
        <v>1</v>
      </c>
      <c r="CO440" s="45">
        <v>2</v>
      </c>
      <c r="CP440" s="45">
        <v>2</v>
      </c>
      <c r="CQ440" s="45">
        <v>2</v>
      </c>
      <c r="CR440" s="45">
        <v>2</v>
      </c>
      <c r="CS440" s="45">
        <v>2</v>
      </c>
      <c r="CT440" s="45">
        <v>2</v>
      </c>
      <c r="CU440" s="45">
        <v>2</v>
      </c>
      <c r="CV440" s="45">
        <v>2</v>
      </c>
      <c r="CW440" s="45">
        <v>2</v>
      </c>
      <c r="CX440" s="45">
        <v>2</v>
      </c>
      <c r="CY440" s="43">
        <f>COUNTIF($BI440:$CX440,2)</f>
        <v>37</v>
      </c>
      <c r="CZ440" s="42">
        <f>CY440/COUNTA($BJ440:$CX440)</f>
        <v>0.90243902439024393</v>
      </c>
      <c r="DA440" s="43">
        <f>COUNTIF($BJ440:$CX440,1)</f>
        <v>4</v>
      </c>
      <c r="DB440" s="42">
        <f>DA440/COUNTA($BJ440:$CX440)</f>
        <v>9.7560975609756101E-2</v>
      </c>
      <c r="DC440" s="43">
        <f>COUNTIF($BI440:$CX440,0)</f>
        <v>0</v>
      </c>
      <c r="DD440" s="42">
        <f>DC440/COUNTA($BI440:$CX440)</f>
        <v>0</v>
      </c>
      <c r="DE440" s="43">
        <f>COUNTIF($BI440:$CX440,"KĐG")</f>
        <v>0</v>
      </c>
      <c r="DF440" s="42">
        <f>DE440/COUNTA($BI440:$CX440)</f>
        <v>0</v>
      </c>
      <c r="DG440" s="52">
        <f>(((CY440*2)+(DA440*1)+(DC440*0)))/COUNTA($BJ440:$CX440)</f>
        <v>1.9024390243902438</v>
      </c>
      <c r="DH440" s="43" t="str">
        <f>IF(DG440&gt;=1.6,"Đạt mục tiêu",IF(DG440&gt;=1,"Cần cố gắng","Chưa đạt"))</f>
        <v>Đạt mục tiêu</v>
      </c>
      <c r="DI440" s="39"/>
    </row>
    <row r="441" spans="1:113" s="38" customFormat="1" ht="138.75" hidden="1" customHeight="1" x14ac:dyDescent="0.25">
      <c r="A441" s="268">
        <v>164</v>
      </c>
      <c r="B441" s="268"/>
      <c r="C441" s="324" t="s">
        <v>280</v>
      </c>
      <c r="D441" s="324" t="s">
        <v>35</v>
      </c>
      <c r="E441" s="324" t="s">
        <v>279</v>
      </c>
      <c r="F441" s="324" t="s">
        <v>34</v>
      </c>
      <c r="G441" s="310" t="s">
        <v>279</v>
      </c>
      <c r="H441" s="83" t="s">
        <v>278</v>
      </c>
      <c r="I441" s="327"/>
      <c r="J441" s="329" t="s">
        <v>49</v>
      </c>
      <c r="K441" s="329" t="s">
        <v>27</v>
      </c>
      <c r="L441" s="310" t="s">
        <v>201</v>
      </c>
      <c r="M441" s="341" t="s">
        <v>37</v>
      </c>
      <c r="N441" s="51" t="s">
        <v>24</v>
      </c>
      <c r="O441" s="84"/>
      <c r="P441" s="341"/>
      <c r="Q441" s="341"/>
      <c r="R441" s="341"/>
      <c r="S441" s="341"/>
      <c r="T441" s="341"/>
      <c r="U441" s="341"/>
      <c r="V441" s="341"/>
      <c r="W441" s="341"/>
      <c r="X441" s="341"/>
      <c r="Y441" s="341"/>
      <c r="Z441" s="341" t="s">
        <v>24</v>
      </c>
      <c r="AA441" s="47">
        <f>COUNTIF(P441:Z441,"x")</f>
        <v>1</v>
      </c>
      <c r="AB441" s="341"/>
      <c r="AC441" s="341"/>
      <c r="AD441" s="329"/>
      <c r="AE441" s="329"/>
      <c r="AF441" s="329"/>
      <c r="AG441" s="329"/>
      <c r="AH441" s="65"/>
      <c r="AI441" s="65"/>
      <c r="AJ441" s="65"/>
      <c r="AK441" s="65"/>
      <c r="AL441" s="329"/>
      <c r="AM441" s="329"/>
      <c r="AN441" s="329"/>
      <c r="AO441" s="329"/>
      <c r="AP441" s="329"/>
      <c r="AQ441" s="329"/>
      <c r="AR441" s="329"/>
      <c r="AS441" s="329"/>
      <c r="AT441" s="329"/>
      <c r="AU441" s="329"/>
      <c r="AV441" s="329"/>
      <c r="AW441" s="329"/>
      <c r="AX441" s="329"/>
      <c r="AY441" s="39"/>
      <c r="AZ441" s="39"/>
      <c r="BA441" s="39"/>
      <c r="BB441" s="39"/>
      <c r="BC441" s="329"/>
      <c r="BD441" s="329"/>
      <c r="BE441" s="329"/>
      <c r="BF441" s="329"/>
      <c r="BG441" s="329"/>
      <c r="BH441" s="329"/>
      <c r="BI441" s="329" t="s">
        <v>46</v>
      </c>
      <c r="BJ441" s="45">
        <v>2</v>
      </c>
      <c r="BK441" s="45">
        <v>2</v>
      </c>
      <c r="BL441" s="45">
        <v>2</v>
      </c>
      <c r="BM441" s="45">
        <v>2</v>
      </c>
      <c r="BN441" s="45">
        <v>2</v>
      </c>
      <c r="BO441" s="45">
        <v>2</v>
      </c>
      <c r="BP441" s="45">
        <v>2</v>
      </c>
      <c r="BQ441" s="45">
        <v>2</v>
      </c>
      <c r="BR441" s="45">
        <v>2</v>
      </c>
      <c r="BS441" s="45">
        <v>2</v>
      </c>
      <c r="BT441" s="45">
        <v>2</v>
      </c>
      <c r="BU441" s="45">
        <v>2</v>
      </c>
      <c r="BV441" s="45">
        <v>2</v>
      </c>
      <c r="BW441" s="45">
        <v>2</v>
      </c>
      <c r="BX441" s="45">
        <v>2</v>
      </c>
      <c r="BY441" s="45">
        <v>2</v>
      </c>
      <c r="BZ441" s="45">
        <v>2</v>
      </c>
      <c r="CA441" s="45">
        <v>2</v>
      </c>
      <c r="CB441" s="45">
        <v>2</v>
      </c>
      <c r="CC441" s="45">
        <v>2</v>
      </c>
      <c r="CD441" s="45">
        <v>2</v>
      </c>
      <c r="CE441" s="45">
        <v>2</v>
      </c>
      <c r="CF441" s="45">
        <v>2</v>
      </c>
      <c r="CG441" s="45">
        <v>2</v>
      </c>
      <c r="CH441" s="45">
        <v>2</v>
      </c>
      <c r="CI441" s="45">
        <v>2</v>
      </c>
      <c r="CJ441" s="45">
        <v>2</v>
      </c>
      <c r="CK441" s="45">
        <v>2</v>
      </c>
      <c r="CL441" s="45">
        <v>2</v>
      </c>
      <c r="CM441" s="45">
        <v>2</v>
      </c>
      <c r="CN441" s="45">
        <v>2</v>
      </c>
      <c r="CO441" s="45">
        <v>2</v>
      </c>
      <c r="CP441" s="45">
        <v>2</v>
      </c>
      <c r="CQ441" s="45">
        <v>2</v>
      </c>
      <c r="CR441" s="45">
        <v>2</v>
      </c>
      <c r="CS441" s="45">
        <v>2</v>
      </c>
      <c r="CT441" s="45">
        <v>2</v>
      </c>
      <c r="CU441" s="45"/>
      <c r="CV441" s="45"/>
      <c r="CW441" s="45"/>
      <c r="CX441" s="45">
        <v>2</v>
      </c>
      <c r="CY441" s="43">
        <f>COUNTIF($BI441:$CX441,2)</f>
        <v>38</v>
      </c>
      <c r="CZ441" s="42">
        <f>CY441/COUNTA($BI441:$CX441)</f>
        <v>0.97435897435897434</v>
      </c>
      <c r="DA441" s="43">
        <f>COUNTIF($BI441:$CX441,1)</f>
        <v>0</v>
      </c>
      <c r="DB441" s="42">
        <f>DA441/COUNTA($BI441:$CX441)</f>
        <v>0</v>
      </c>
      <c r="DC441" s="43">
        <f>COUNTIF($BI441:$CX441,0)</f>
        <v>0</v>
      </c>
      <c r="DD441" s="44">
        <f>DC441/COUNTA($BI441:$CX441)</f>
        <v>0</v>
      </c>
      <c r="DE441" s="43">
        <f>COUNTIF($BI441:$CX441,"KĐG")</f>
        <v>0</v>
      </c>
      <c r="DF441" s="42">
        <f>DE441/COUNTA($BI441:$CX441)</f>
        <v>0</v>
      </c>
      <c r="DG441" s="52">
        <f>(((CY441*2)+(DA441*1)+(DC441*0)))/COUNTA($BI441:$CX441)</f>
        <v>1.9487179487179487</v>
      </c>
      <c r="DH441" s="43" t="str">
        <f>IF(DG441&gt;=1.6,"Đạt mục tiêu",IF(DG441&gt;=1,"Cần cố gắng","Chưa đạt"))</f>
        <v>Đạt mục tiêu</v>
      </c>
      <c r="DI441" s="39"/>
    </row>
    <row r="442" spans="1:113" s="38" customFormat="1" ht="78" hidden="1" customHeight="1" x14ac:dyDescent="0.25">
      <c r="A442" s="268">
        <v>165</v>
      </c>
      <c r="B442" s="268"/>
      <c r="C442" s="310" t="s">
        <v>277</v>
      </c>
      <c r="D442" s="310" t="s">
        <v>35</v>
      </c>
      <c r="E442" s="310" t="s">
        <v>276</v>
      </c>
      <c r="F442" s="310" t="s">
        <v>34</v>
      </c>
      <c r="G442" s="310" t="s">
        <v>276</v>
      </c>
      <c r="H442" s="310" t="s">
        <v>275</v>
      </c>
      <c r="I442" s="327"/>
      <c r="J442" s="329" t="s">
        <v>28</v>
      </c>
      <c r="K442" s="329" t="s">
        <v>27</v>
      </c>
      <c r="L442" s="310" t="s">
        <v>201</v>
      </c>
      <c r="M442" s="341" t="s">
        <v>37</v>
      </c>
      <c r="N442" s="51" t="s">
        <v>24</v>
      </c>
      <c r="O442" s="84"/>
      <c r="P442" s="341"/>
      <c r="Q442" s="341"/>
      <c r="R442" s="341" t="s">
        <v>24</v>
      </c>
      <c r="S442" s="341"/>
      <c r="T442" s="341"/>
      <c r="U442" s="341"/>
      <c r="V442" s="341"/>
      <c r="W442" s="341"/>
      <c r="X442" s="341"/>
      <c r="Y442" s="341"/>
      <c r="Z442" s="341"/>
      <c r="AA442" s="47">
        <f>COUNTIF(P442:Z442,"x")</f>
        <v>1</v>
      </c>
      <c r="AB442" s="341"/>
      <c r="AC442" s="341"/>
      <c r="AD442" s="329"/>
      <c r="AE442" s="329" t="s">
        <v>23</v>
      </c>
      <c r="AF442" s="329"/>
      <c r="AG442" s="329" t="s">
        <v>144</v>
      </c>
      <c r="AH442" s="329" t="s">
        <v>144</v>
      </c>
      <c r="AI442" s="329"/>
      <c r="AJ442" s="329"/>
      <c r="AK442" s="63"/>
      <c r="AL442" s="329"/>
      <c r="AM442" s="329"/>
      <c r="AN442" s="329"/>
      <c r="AO442" s="329"/>
      <c r="AP442" s="329"/>
      <c r="AQ442" s="329"/>
      <c r="AR442" s="329"/>
      <c r="AS442" s="329"/>
      <c r="AT442" s="329"/>
      <c r="AU442" s="329"/>
      <c r="AV442" s="329"/>
      <c r="AW442" s="329"/>
      <c r="AX442" s="329"/>
      <c r="AY442" s="39"/>
      <c r="AZ442" s="39"/>
      <c r="BA442" s="39"/>
      <c r="BB442" s="39"/>
      <c r="BC442" s="329"/>
      <c r="BD442" s="329"/>
      <c r="BE442" s="329"/>
      <c r="BF442" s="329"/>
      <c r="BG442" s="329"/>
      <c r="BH442" s="329"/>
      <c r="BI442" s="329"/>
      <c r="BJ442" s="45">
        <v>2</v>
      </c>
      <c r="BK442" s="45">
        <v>1</v>
      </c>
      <c r="BL442" s="45">
        <v>2</v>
      </c>
      <c r="BM442" s="45">
        <v>2</v>
      </c>
      <c r="BN442" s="45">
        <v>1</v>
      </c>
      <c r="BO442" s="45">
        <v>2</v>
      </c>
      <c r="BP442" s="45">
        <v>2</v>
      </c>
      <c r="BQ442" s="45">
        <v>2</v>
      </c>
      <c r="BR442" s="45">
        <v>2</v>
      </c>
      <c r="BS442" s="45">
        <v>2</v>
      </c>
      <c r="BT442" s="45">
        <v>1</v>
      </c>
      <c r="BU442" s="45">
        <v>2</v>
      </c>
      <c r="BV442" s="45">
        <v>2</v>
      </c>
      <c r="BW442" s="45">
        <v>2</v>
      </c>
      <c r="BX442" s="45">
        <v>2</v>
      </c>
      <c r="BY442" s="45">
        <v>2</v>
      </c>
      <c r="BZ442" s="45">
        <v>1</v>
      </c>
      <c r="CA442" s="45">
        <v>2</v>
      </c>
      <c r="CB442" s="45">
        <v>2</v>
      </c>
      <c r="CC442" s="45">
        <v>2</v>
      </c>
      <c r="CD442" s="45">
        <v>2</v>
      </c>
      <c r="CE442" s="45">
        <v>2</v>
      </c>
      <c r="CF442" s="45">
        <v>2</v>
      </c>
      <c r="CG442" s="45">
        <v>2</v>
      </c>
      <c r="CH442" s="45">
        <v>2</v>
      </c>
      <c r="CI442" s="45">
        <v>2</v>
      </c>
      <c r="CJ442" s="45">
        <v>2</v>
      </c>
      <c r="CK442" s="45">
        <v>2</v>
      </c>
      <c r="CL442" s="45">
        <v>2</v>
      </c>
      <c r="CM442" s="45">
        <v>2</v>
      </c>
      <c r="CN442" s="45">
        <v>1</v>
      </c>
      <c r="CO442" s="45">
        <v>2</v>
      </c>
      <c r="CP442" s="45">
        <v>2</v>
      </c>
      <c r="CQ442" s="45">
        <v>2</v>
      </c>
      <c r="CR442" s="45">
        <v>2</v>
      </c>
      <c r="CS442" s="45">
        <v>2</v>
      </c>
      <c r="CT442" s="45">
        <v>2</v>
      </c>
      <c r="CU442" s="45">
        <v>2</v>
      </c>
      <c r="CV442" s="45">
        <v>2</v>
      </c>
      <c r="CW442" s="45">
        <v>2</v>
      </c>
      <c r="CX442" s="45">
        <v>2</v>
      </c>
      <c r="CY442" s="43">
        <f>COUNTIF($BJ442:$CX442,2)</f>
        <v>36</v>
      </c>
      <c r="CZ442" s="42">
        <f>CY442/COUNTA($BJ442:$CX442)</f>
        <v>0.87804878048780488</v>
      </c>
      <c r="DA442" s="43">
        <f>COUNTIF($BJ442:$CX442,1)</f>
        <v>5</v>
      </c>
      <c r="DB442" s="42">
        <f>DA442/COUNTA($BJ442:$CX442)</f>
        <v>0.12195121951219512</v>
      </c>
      <c r="DC442" s="43">
        <f>COUNTIF($BI442:$CX442,0)</f>
        <v>0</v>
      </c>
      <c r="DD442" s="42">
        <f>DC442/COUNTA($BI442:$CX442)</f>
        <v>0</v>
      </c>
      <c r="DE442" s="43">
        <f>COUNTIF($BI442:$CX442,"KĐG")</f>
        <v>0</v>
      </c>
      <c r="DF442" s="42">
        <f>DE442/COUNTA($BI442:$CX442)</f>
        <v>0</v>
      </c>
      <c r="DG442" s="52">
        <f>(((CY442*2)+(DA442*1)+(DC442*0)))/COUNTA($BJ442:$CX442)</f>
        <v>1.8780487804878048</v>
      </c>
      <c r="DH442" s="43" t="str">
        <f>IF(DG442&gt;=1.6,"Đạt mục tiêu",IF(DG442&gt;=1,"Cần cố gắng","Chưa đạt"))</f>
        <v>Đạt mục tiêu</v>
      </c>
      <c r="DI442" s="39"/>
    </row>
    <row r="443" spans="1:113" s="38" customFormat="1" ht="77.25" hidden="1" customHeight="1" x14ac:dyDescent="0.25">
      <c r="A443" s="268">
        <v>166</v>
      </c>
      <c r="B443" s="268"/>
      <c r="C443" s="310" t="s">
        <v>274</v>
      </c>
      <c r="D443" s="310" t="s">
        <v>223</v>
      </c>
      <c r="E443" s="310" t="s">
        <v>273</v>
      </c>
      <c r="F443" s="310" t="s">
        <v>35</v>
      </c>
      <c r="G443" s="310" t="s">
        <v>273</v>
      </c>
      <c r="H443" s="43" t="s">
        <v>272</v>
      </c>
      <c r="I443" s="327"/>
      <c r="J443" s="329" t="s">
        <v>30</v>
      </c>
      <c r="K443" s="329" t="s">
        <v>27</v>
      </c>
      <c r="L443" s="310" t="s">
        <v>201</v>
      </c>
      <c r="M443" s="341" t="s">
        <v>37</v>
      </c>
      <c r="N443" s="51" t="s">
        <v>24</v>
      </c>
      <c r="O443" s="84">
        <v>1</v>
      </c>
      <c r="P443" s="341"/>
      <c r="Q443" s="341" t="s">
        <v>24</v>
      </c>
      <c r="R443" s="341"/>
      <c r="S443" s="341"/>
      <c r="T443" s="341"/>
      <c r="U443" s="341"/>
      <c r="V443" s="341"/>
      <c r="W443" s="341"/>
      <c r="X443" s="341"/>
      <c r="Y443" s="341"/>
      <c r="Z443" s="341"/>
      <c r="AA443" s="47">
        <f>COUNTIF(P443:Z443,"x")</f>
        <v>1</v>
      </c>
      <c r="AB443" s="341"/>
      <c r="AC443" s="341"/>
      <c r="AD443" s="329"/>
      <c r="AE443" s="329"/>
      <c r="AF443" s="329" t="s">
        <v>40</v>
      </c>
      <c r="AG443" s="329"/>
      <c r="AH443" s="91"/>
      <c r="AI443" s="91"/>
      <c r="AJ443" s="91"/>
      <c r="AK443" s="91"/>
      <c r="AL443" s="329"/>
      <c r="AM443" s="329"/>
      <c r="AN443" s="329"/>
      <c r="AO443" s="329"/>
      <c r="AP443" s="329"/>
      <c r="AQ443" s="329"/>
      <c r="AR443" s="329"/>
      <c r="AS443" s="329"/>
      <c r="AT443" s="329"/>
      <c r="AU443" s="329"/>
      <c r="AV443" s="329"/>
      <c r="AW443" s="329"/>
      <c r="AX443" s="329"/>
      <c r="AY443" s="39"/>
      <c r="AZ443" s="39"/>
      <c r="BA443" s="39"/>
      <c r="BB443" s="39"/>
      <c r="BC443" s="329"/>
      <c r="BD443" s="329"/>
      <c r="BE443" s="329"/>
      <c r="BF443" s="329"/>
      <c r="BG443" s="329"/>
      <c r="BH443" s="329"/>
      <c r="BI443" s="329"/>
      <c r="BJ443" s="45">
        <v>2</v>
      </c>
      <c r="BK443" s="45">
        <v>1</v>
      </c>
      <c r="BL443" s="45">
        <v>2</v>
      </c>
      <c r="BM443" s="45">
        <v>2</v>
      </c>
      <c r="BN443" s="45">
        <v>2</v>
      </c>
      <c r="BO443" s="45">
        <v>2</v>
      </c>
      <c r="BP443" s="45">
        <v>2</v>
      </c>
      <c r="BQ443" s="45">
        <v>2</v>
      </c>
      <c r="BR443" s="45">
        <v>2</v>
      </c>
      <c r="BS443" s="45">
        <v>2</v>
      </c>
      <c r="BT443" s="45">
        <v>1</v>
      </c>
      <c r="BU443" s="45">
        <v>2</v>
      </c>
      <c r="BV443" s="45">
        <v>2</v>
      </c>
      <c r="BW443" s="45">
        <v>2</v>
      </c>
      <c r="BX443" s="45">
        <v>2</v>
      </c>
      <c r="BY443" s="45">
        <v>2</v>
      </c>
      <c r="BZ443" s="45">
        <v>1</v>
      </c>
      <c r="CA443" s="45">
        <v>2</v>
      </c>
      <c r="CB443" s="45">
        <v>2</v>
      </c>
      <c r="CC443" s="45">
        <v>2</v>
      </c>
      <c r="CD443" s="45">
        <v>2</v>
      </c>
      <c r="CE443" s="45">
        <v>2</v>
      </c>
      <c r="CF443" s="45">
        <v>2</v>
      </c>
      <c r="CG443" s="45">
        <v>2</v>
      </c>
      <c r="CH443" s="45">
        <v>2</v>
      </c>
      <c r="CI443" s="45">
        <v>2</v>
      </c>
      <c r="CJ443" s="45">
        <v>2</v>
      </c>
      <c r="CK443" s="45">
        <v>2</v>
      </c>
      <c r="CL443" s="45">
        <v>2</v>
      </c>
      <c r="CM443" s="45">
        <v>2</v>
      </c>
      <c r="CN443" s="45">
        <v>1</v>
      </c>
      <c r="CO443" s="45">
        <v>2</v>
      </c>
      <c r="CP443" s="45">
        <v>2</v>
      </c>
      <c r="CQ443" s="45">
        <v>2</v>
      </c>
      <c r="CR443" s="45">
        <v>2</v>
      </c>
      <c r="CS443" s="45">
        <v>2</v>
      </c>
      <c r="CT443" s="45">
        <v>2</v>
      </c>
      <c r="CU443" s="45">
        <v>2</v>
      </c>
      <c r="CV443" s="45">
        <v>2</v>
      </c>
      <c r="CW443" s="45">
        <v>2</v>
      </c>
      <c r="CX443" s="45">
        <v>2</v>
      </c>
      <c r="CY443" s="43">
        <f>COUNTIF($BJ443:$CX443,2)</f>
        <v>37</v>
      </c>
      <c r="CZ443" s="42">
        <f>CY443/COUNTA($BJ443:$CX443)</f>
        <v>0.90243902439024393</v>
      </c>
      <c r="DA443" s="43">
        <f>COUNTIF($BJ443:$CX443,1)</f>
        <v>4</v>
      </c>
      <c r="DB443" s="42">
        <f>DA443/COUNTA($BJ443:$CX443)</f>
        <v>9.7560975609756101E-2</v>
      </c>
      <c r="DC443" s="43">
        <f>COUNTIF($BI443:$CX443,0)</f>
        <v>0</v>
      </c>
      <c r="DD443" s="42">
        <f>DC443/COUNTA($BI443:$CX443)</f>
        <v>0</v>
      </c>
      <c r="DE443" s="43">
        <f>COUNTIF($BI443:$CX443,"KĐG")</f>
        <v>0</v>
      </c>
      <c r="DF443" s="42">
        <f>DE443/COUNTA($BI443:$CX443)</f>
        <v>0</v>
      </c>
      <c r="DG443" s="52">
        <f>(((CY443*2)+(DA443*1)+(DC443*0)))/COUNTA($BJ443:$CX443)</f>
        <v>1.9024390243902438</v>
      </c>
      <c r="DH443" s="43" t="str">
        <f>IF(DG443&gt;=1.6,"Đạt mục tiêu",IF(DG443&gt;=1,"Cần cố gắng","Chưa đạt"))</f>
        <v>Đạt mục tiêu</v>
      </c>
      <c r="DI443" s="39"/>
    </row>
    <row r="444" spans="1:113" s="38" customFormat="1" ht="43.5" hidden="1" customHeight="1" x14ac:dyDescent="0.25">
      <c r="A444" s="268">
        <v>167</v>
      </c>
      <c r="B444" s="268"/>
      <c r="C444" s="310" t="s">
        <v>271</v>
      </c>
      <c r="D444" s="310" t="s">
        <v>223</v>
      </c>
      <c r="E444" s="310" t="s">
        <v>270</v>
      </c>
      <c r="F444" s="310" t="s">
        <v>223</v>
      </c>
      <c r="G444" s="310" t="s">
        <v>270</v>
      </c>
      <c r="H444" s="310" t="s">
        <v>270</v>
      </c>
      <c r="I444" s="327"/>
      <c r="J444" s="329" t="s">
        <v>66</v>
      </c>
      <c r="K444" s="329" t="s">
        <v>27</v>
      </c>
      <c r="L444" s="310" t="s">
        <v>201</v>
      </c>
      <c r="M444" s="341" t="s">
        <v>37</v>
      </c>
      <c r="N444" s="51" t="s">
        <v>24</v>
      </c>
      <c r="O444" s="84"/>
      <c r="P444" s="341"/>
      <c r="Q444" s="341"/>
      <c r="R444" s="341"/>
      <c r="S444" s="341"/>
      <c r="T444" s="341"/>
      <c r="U444" s="341" t="s">
        <v>24</v>
      </c>
      <c r="V444" s="341"/>
      <c r="W444" s="341"/>
      <c r="X444" s="341"/>
      <c r="Y444" s="341"/>
      <c r="Z444" s="341"/>
      <c r="AA444" s="47">
        <f>COUNTIF(P444:Z444,"x")</f>
        <v>1</v>
      </c>
      <c r="AB444" s="341"/>
      <c r="AC444" s="341"/>
      <c r="AD444" s="329"/>
      <c r="AE444" s="329"/>
      <c r="AF444" s="329"/>
      <c r="AG444" s="329"/>
      <c r="AH444" s="91"/>
      <c r="AI444" s="91"/>
      <c r="AJ444" s="91"/>
      <c r="AK444" s="91"/>
      <c r="AL444" s="329"/>
      <c r="AM444" s="329"/>
      <c r="AN444" s="329"/>
      <c r="AO444" s="329"/>
      <c r="AP444" s="329"/>
      <c r="AQ444" s="329"/>
      <c r="AR444" s="329"/>
      <c r="AS444" s="329"/>
      <c r="AT444" s="329"/>
      <c r="AU444" s="329" t="s">
        <v>23</v>
      </c>
      <c r="AV444" s="329" t="s">
        <v>23</v>
      </c>
      <c r="AW444" s="329"/>
      <c r="AX444" s="329"/>
      <c r="AY444" s="39"/>
      <c r="AZ444" s="39"/>
      <c r="BA444" s="39"/>
      <c r="BB444" s="39"/>
      <c r="BC444" s="329"/>
      <c r="BD444" s="329"/>
      <c r="BE444" s="329"/>
      <c r="BF444" s="329"/>
      <c r="BG444" s="329"/>
      <c r="BH444" s="329"/>
      <c r="BI444" s="329"/>
      <c r="BJ444" s="45">
        <v>2</v>
      </c>
      <c r="BK444" s="45">
        <v>2</v>
      </c>
      <c r="BL444" s="45">
        <v>2</v>
      </c>
      <c r="BM444" s="45">
        <v>2</v>
      </c>
      <c r="BN444" s="45">
        <v>2</v>
      </c>
      <c r="BO444" s="45">
        <v>2</v>
      </c>
      <c r="BP444" s="45">
        <v>2</v>
      </c>
      <c r="BQ444" s="45">
        <v>2</v>
      </c>
      <c r="BR444" s="45">
        <v>2</v>
      </c>
      <c r="BS444" s="45">
        <v>2</v>
      </c>
      <c r="BT444" s="45">
        <v>2</v>
      </c>
      <c r="BU444" s="45">
        <v>2</v>
      </c>
      <c r="BV444" s="45">
        <v>2</v>
      </c>
      <c r="BW444" s="45">
        <v>2</v>
      </c>
      <c r="BX444" s="45">
        <v>2</v>
      </c>
      <c r="BY444" s="45">
        <v>2</v>
      </c>
      <c r="BZ444" s="45">
        <v>2</v>
      </c>
      <c r="CA444" s="45">
        <v>2</v>
      </c>
      <c r="CB444" s="45">
        <v>2</v>
      </c>
      <c r="CC444" s="45">
        <v>2</v>
      </c>
      <c r="CD444" s="45">
        <v>2</v>
      </c>
      <c r="CE444" s="45">
        <v>2</v>
      </c>
      <c r="CF444" s="45">
        <v>2</v>
      </c>
      <c r="CG444" s="45">
        <v>2</v>
      </c>
      <c r="CH444" s="45">
        <v>2</v>
      </c>
      <c r="CI444" s="45">
        <v>2</v>
      </c>
      <c r="CJ444" s="45">
        <v>2</v>
      </c>
      <c r="CK444" s="45">
        <v>2</v>
      </c>
      <c r="CL444" s="45">
        <v>2</v>
      </c>
      <c r="CM444" s="45">
        <v>2</v>
      </c>
      <c r="CN444" s="45">
        <v>2</v>
      </c>
      <c r="CO444" s="45">
        <v>2</v>
      </c>
      <c r="CP444" s="45">
        <v>2</v>
      </c>
      <c r="CQ444" s="45">
        <v>2</v>
      </c>
      <c r="CR444" s="45">
        <v>2</v>
      </c>
      <c r="CS444" s="45">
        <v>2</v>
      </c>
      <c r="CT444" s="45">
        <v>2</v>
      </c>
      <c r="CU444" s="45"/>
      <c r="CV444" s="45"/>
      <c r="CW444" s="45"/>
      <c r="CX444" s="45">
        <v>2</v>
      </c>
      <c r="CY444" s="43">
        <f>COUNTIF($BI444:$CX444,2)</f>
        <v>38</v>
      </c>
      <c r="CZ444" s="42">
        <f>CY444/COUNTA($BI444:$CX444)</f>
        <v>1</v>
      </c>
      <c r="DA444" s="43">
        <f>COUNTIF($BI444:$CX444,1)</f>
        <v>0</v>
      </c>
      <c r="DB444" s="42">
        <f>DA444/COUNTA($BI444:$CX444)</f>
        <v>0</v>
      </c>
      <c r="DC444" s="43">
        <f>COUNTIF($BI444:$CX444,0)</f>
        <v>0</v>
      </c>
      <c r="DD444" s="42">
        <f>DC444/COUNTA($BI444:$CX444)</f>
        <v>0</v>
      </c>
      <c r="DE444" s="43">
        <f>COUNTIF($BI444:$CX444,"KĐG")</f>
        <v>0</v>
      </c>
      <c r="DF444" s="42">
        <f>DE444/COUNTA($BI444:$CX444)</f>
        <v>0</v>
      </c>
      <c r="DG444" s="52">
        <f>(((CY444*2)+(DA444*1)+(DC444*0)))/COUNTA($BI444:$CX444)</f>
        <v>2</v>
      </c>
      <c r="DH444" s="43" t="str">
        <f>IF(DG444&gt;=1.6,"Đạt mục tiêu",IF(DG444&gt;=1,"Cần cố gắng","Chưa đạt"))</f>
        <v>Đạt mục tiêu</v>
      </c>
      <c r="DI444" s="39"/>
    </row>
    <row r="445" spans="1:113" s="38" customFormat="1" ht="85.5" customHeight="1" x14ac:dyDescent="0.25">
      <c r="A445" s="646">
        <v>48</v>
      </c>
      <c r="B445" s="284"/>
      <c r="C445" s="641" t="s">
        <v>269</v>
      </c>
      <c r="D445" s="636" t="s">
        <v>243</v>
      </c>
      <c r="E445" s="641" t="s">
        <v>207</v>
      </c>
      <c r="F445" s="658" t="s">
        <v>243</v>
      </c>
      <c r="G445" s="310"/>
      <c r="H445" s="364" t="s">
        <v>1139</v>
      </c>
      <c r="I445" s="528" t="s">
        <v>1123</v>
      </c>
      <c r="J445" s="259" t="s">
        <v>33</v>
      </c>
      <c r="K445" s="580" t="s">
        <v>245</v>
      </c>
      <c r="L445" s="405" t="s">
        <v>201</v>
      </c>
      <c r="M445" s="341"/>
      <c r="N445" s="51"/>
      <c r="O445" s="84"/>
      <c r="P445" s="341"/>
      <c r="Q445" s="341"/>
      <c r="R445" s="341"/>
      <c r="S445" s="341"/>
      <c r="T445" s="341"/>
      <c r="U445" s="341"/>
      <c r="V445" s="341"/>
      <c r="W445" s="341"/>
      <c r="X445" s="341"/>
      <c r="Y445" s="341"/>
      <c r="Z445" s="341"/>
      <c r="AA445" s="47"/>
      <c r="AB445" s="341"/>
      <c r="AC445" s="341"/>
      <c r="AD445" s="329"/>
      <c r="AE445" s="329"/>
      <c r="AF445" s="329"/>
      <c r="AG445" s="329"/>
      <c r="AH445" s="91"/>
      <c r="AI445" s="91"/>
      <c r="AJ445" s="91"/>
      <c r="AK445" s="91"/>
      <c r="AL445" s="329"/>
      <c r="AM445" s="329"/>
      <c r="AN445" s="329"/>
      <c r="AO445" s="329"/>
      <c r="AP445" s="329"/>
      <c r="AQ445" s="329"/>
      <c r="AR445" s="329"/>
      <c r="AS445" s="329"/>
      <c r="AT445" s="329"/>
      <c r="AU445" s="329"/>
      <c r="AV445" s="329"/>
      <c r="AW445" s="329"/>
      <c r="AX445" s="329"/>
      <c r="AY445" s="580"/>
      <c r="AZ445" s="47" t="s">
        <v>56</v>
      </c>
      <c r="BA445" s="47"/>
      <c r="BB445" s="47"/>
      <c r="BC445" s="329"/>
      <c r="BD445" s="329"/>
      <c r="BE445" s="329"/>
      <c r="BF445" s="329"/>
      <c r="BG445" s="329"/>
      <c r="BH445" s="329"/>
      <c r="BI445" s="329"/>
      <c r="BJ445" s="45"/>
      <c r="BK445" s="45"/>
      <c r="BL445" s="45"/>
      <c r="BM445" s="45"/>
      <c r="BN445" s="45"/>
      <c r="BO445" s="45"/>
      <c r="BP445" s="45"/>
      <c r="BQ445" s="45"/>
      <c r="BR445" s="45"/>
      <c r="BS445" s="45"/>
      <c r="BT445" s="45"/>
      <c r="BU445" s="45"/>
      <c r="BV445" s="45"/>
      <c r="BW445" s="45"/>
      <c r="BX445" s="45"/>
      <c r="BY445" s="45"/>
      <c r="BZ445" s="45"/>
      <c r="CA445" s="45"/>
      <c r="CB445" s="45"/>
      <c r="CC445" s="45"/>
      <c r="CD445" s="45"/>
      <c r="CE445" s="45"/>
      <c r="CF445" s="45"/>
      <c r="CG445" s="45"/>
      <c r="CH445" s="45"/>
      <c r="CI445" s="45"/>
      <c r="CJ445" s="45"/>
      <c r="CK445" s="45"/>
      <c r="CL445" s="45"/>
      <c r="CM445" s="45"/>
      <c r="CN445" s="45"/>
      <c r="CO445" s="45"/>
      <c r="CP445" s="45"/>
      <c r="CQ445" s="45"/>
      <c r="CR445" s="45"/>
      <c r="CS445" s="45"/>
      <c r="CT445" s="45"/>
      <c r="CU445" s="45"/>
      <c r="CV445" s="45"/>
      <c r="CW445" s="45"/>
      <c r="CX445" s="45"/>
      <c r="CY445" s="43"/>
      <c r="CZ445" s="42"/>
      <c r="DA445" s="43"/>
      <c r="DB445" s="42"/>
      <c r="DC445" s="43"/>
      <c r="DD445" s="42"/>
      <c r="DE445" s="43"/>
      <c r="DF445" s="42"/>
      <c r="DG445" s="52"/>
      <c r="DH445" s="43"/>
      <c r="DI445" s="47"/>
    </row>
    <row r="446" spans="1:113" s="38" customFormat="1" ht="67.5" customHeight="1" x14ac:dyDescent="0.25">
      <c r="A446" s="647"/>
      <c r="B446" s="284"/>
      <c r="C446" s="693"/>
      <c r="D446" s="637"/>
      <c r="E446" s="693"/>
      <c r="F446" s="659"/>
      <c r="G446" s="310"/>
      <c r="H446" s="364" t="s">
        <v>268</v>
      </c>
      <c r="I446" s="528" t="s">
        <v>1123</v>
      </c>
      <c r="J446" s="259" t="s">
        <v>33</v>
      </c>
      <c r="K446" s="580" t="s">
        <v>245</v>
      </c>
      <c r="L446" s="405" t="s">
        <v>201</v>
      </c>
      <c r="M446" s="341"/>
      <c r="N446" s="51"/>
      <c r="O446" s="84"/>
      <c r="P446" s="341"/>
      <c r="Q446" s="341"/>
      <c r="R446" s="341"/>
      <c r="S446" s="341"/>
      <c r="T446" s="341"/>
      <c r="U446" s="341"/>
      <c r="V446" s="341"/>
      <c r="W446" s="341"/>
      <c r="X446" s="341"/>
      <c r="Y446" s="341"/>
      <c r="Z446" s="341"/>
      <c r="AA446" s="47"/>
      <c r="AB446" s="341"/>
      <c r="AC446" s="341"/>
      <c r="AD446" s="329"/>
      <c r="AE446" s="329"/>
      <c r="AF446" s="329"/>
      <c r="AG446" s="329"/>
      <c r="AH446" s="91"/>
      <c r="AI446" s="91"/>
      <c r="AJ446" s="91"/>
      <c r="AK446" s="91"/>
      <c r="AL446" s="329"/>
      <c r="AM446" s="329"/>
      <c r="AN446" s="329"/>
      <c r="AO446" s="329"/>
      <c r="AP446" s="329"/>
      <c r="AQ446" s="329"/>
      <c r="AR446" s="329"/>
      <c r="AS446" s="329"/>
      <c r="AT446" s="329"/>
      <c r="AU446" s="329"/>
      <c r="AV446" s="329"/>
      <c r="AW446" s="329"/>
      <c r="AX446" s="329"/>
      <c r="AY446" s="580" t="s">
        <v>32</v>
      </c>
      <c r="AZ446" s="477"/>
      <c r="BA446" s="47"/>
      <c r="BB446" s="47"/>
      <c r="BC446" s="329"/>
      <c r="BD446" s="329"/>
      <c r="BE446" s="329"/>
      <c r="BF446" s="329"/>
      <c r="BG446" s="329"/>
      <c r="BH446" s="329"/>
      <c r="BI446" s="329"/>
      <c r="BJ446" s="45"/>
      <c r="BK446" s="45"/>
      <c r="BL446" s="45"/>
      <c r="BM446" s="45"/>
      <c r="BN446" s="45"/>
      <c r="BO446" s="45"/>
      <c r="BP446" s="45"/>
      <c r="BQ446" s="45"/>
      <c r="BR446" s="45"/>
      <c r="BS446" s="45"/>
      <c r="BT446" s="45"/>
      <c r="BU446" s="45"/>
      <c r="BV446" s="45"/>
      <c r="BW446" s="45"/>
      <c r="BX446" s="45"/>
      <c r="BY446" s="45"/>
      <c r="BZ446" s="45"/>
      <c r="CA446" s="45"/>
      <c r="CB446" s="45"/>
      <c r="CC446" s="45"/>
      <c r="CD446" s="45"/>
      <c r="CE446" s="45"/>
      <c r="CF446" s="45"/>
      <c r="CG446" s="45"/>
      <c r="CH446" s="45"/>
      <c r="CI446" s="45"/>
      <c r="CJ446" s="45"/>
      <c r="CK446" s="45"/>
      <c r="CL446" s="45"/>
      <c r="CM446" s="45"/>
      <c r="CN446" s="45"/>
      <c r="CO446" s="45"/>
      <c r="CP446" s="45"/>
      <c r="CQ446" s="45"/>
      <c r="CR446" s="45"/>
      <c r="CS446" s="45"/>
      <c r="CT446" s="45"/>
      <c r="CU446" s="45"/>
      <c r="CV446" s="45"/>
      <c r="CW446" s="45"/>
      <c r="CX446" s="45"/>
      <c r="CY446" s="43"/>
      <c r="CZ446" s="42"/>
      <c r="DA446" s="43"/>
      <c r="DB446" s="42"/>
      <c r="DC446" s="43"/>
      <c r="DD446" s="42"/>
      <c r="DE446" s="43"/>
      <c r="DF446" s="42"/>
      <c r="DG446" s="52"/>
      <c r="DH446" s="43"/>
      <c r="DI446" s="47"/>
    </row>
    <row r="447" spans="1:113" s="38" customFormat="1" ht="35.25" customHeight="1" x14ac:dyDescent="0.25">
      <c r="A447" s="647"/>
      <c r="B447" s="284"/>
      <c r="C447" s="693"/>
      <c r="D447" s="637"/>
      <c r="E447" s="693"/>
      <c r="F447" s="659"/>
      <c r="G447" s="310"/>
      <c r="H447" s="364" t="s">
        <v>267</v>
      </c>
      <c r="I447" s="528" t="s">
        <v>1123</v>
      </c>
      <c r="J447" s="259" t="s">
        <v>33</v>
      </c>
      <c r="K447" s="580" t="s">
        <v>157</v>
      </c>
      <c r="L447" s="405" t="s">
        <v>201</v>
      </c>
      <c r="M447" s="341"/>
      <c r="N447" s="51"/>
      <c r="O447" s="84"/>
      <c r="P447" s="341"/>
      <c r="Q447" s="341"/>
      <c r="R447" s="341"/>
      <c r="S447" s="341"/>
      <c r="T447" s="341"/>
      <c r="U447" s="341"/>
      <c r="V447" s="341"/>
      <c r="W447" s="341"/>
      <c r="X447" s="341"/>
      <c r="Y447" s="341"/>
      <c r="Z447" s="341"/>
      <c r="AA447" s="47"/>
      <c r="AB447" s="341"/>
      <c r="AC447" s="341"/>
      <c r="AD447" s="329"/>
      <c r="AE447" s="329"/>
      <c r="AF447" s="329"/>
      <c r="AG447" s="329"/>
      <c r="AH447" s="91"/>
      <c r="AI447" s="91"/>
      <c r="AJ447" s="91"/>
      <c r="AK447" s="91"/>
      <c r="AL447" s="329"/>
      <c r="AM447" s="329"/>
      <c r="AN447" s="329"/>
      <c r="AO447" s="329"/>
      <c r="AP447" s="329"/>
      <c r="AQ447" s="329"/>
      <c r="AR447" s="329"/>
      <c r="AS447" s="329"/>
      <c r="AT447" s="329"/>
      <c r="AU447" s="329"/>
      <c r="AV447" s="329"/>
      <c r="AW447" s="329"/>
      <c r="AX447" s="329"/>
      <c r="AY447" s="580"/>
      <c r="AZ447" s="438"/>
      <c r="BA447" s="47" t="s">
        <v>32</v>
      </c>
      <c r="BB447" s="47"/>
      <c r="BC447" s="329"/>
      <c r="BD447" s="329"/>
      <c r="BE447" s="329"/>
      <c r="BF447" s="329"/>
      <c r="BG447" s="329"/>
      <c r="BH447" s="329"/>
      <c r="BI447" s="329"/>
      <c r="BJ447" s="45"/>
      <c r="BK447" s="45"/>
      <c r="BL447" s="45"/>
      <c r="BM447" s="45"/>
      <c r="BN447" s="45"/>
      <c r="BO447" s="45"/>
      <c r="BP447" s="45"/>
      <c r="BQ447" s="45"/>
      <c r="BR447" s="45"/>
      <c r="BS447" s="45"/>
      <c r="BT447" s="45"/>
      <c r="BU447" s="45"/>
      <c r="BV447" s="45"/>
      <c r="BW447" s="45"/>
      <c r="BX447" s="45"/>
      <c r="BY447" s="45"/>
      <c r="BZ447" s="45"/>
      <c r="CA447" s="45"/>
      <c r="CB447" s="45"/>
      <c r="CC447" s="45"/>
      <c r="CD447" s="45"/>
      <c r="CE447" s="45"/>
      <c r="CF447" s="45"/>
      <c r="CG447" s="45"/>
      <c r="CH447" s="45"/>
      <c r="CI447" s="45"/>
      <c r="CJ447" s="45"/>
      <c r="CK447" s="45"/>
      <c r="CL447" s="45"/>
      <c r="CM447" s="45"/>
      <c r="CN447" s="45"/>
      <c r="CO447" s="45"/>
      <c r="CP447" s="45"/>
      <c r="CQ447" s="45"/>
      <c r="CR447" s="45"/>
      <c r="CS447" s="45"/>
      <c r="CT447" s="45"/>
      <c r="CU447" s="45"/>
      <c r="CV447" s="45"/>
      <c r="CW447" s="45"/>
      <c r="CX447" s="45"/>
      <c r="CY447" s="43"/>
      <c r="CZ447" s="42"/>
      <c r="DA447" s="43"/>
      <c r="DB447" s="42"/>
      <c r="DC447" s="43"/>
      <c r="DD447" s="42"/>
      <c r="DE447" s="43"/>
      <c r="DF447" s="42"/>
      <c r="DG447" s="52"/>
      <c r="DH447" s="43"/>
      <c r="DI447" s="47"/>
    </row>
    <row r="448" spans="1:113" s="38" customFormat="1" ht="51" customHeight="1" x14ac:dyDescent="0.25">
      <c r="A448" s="647"/>
      <c r="B448" s="672"/>
      <c r="C448" s="693"/>
      <c r="D448" s="637"/>
      <c r="E448" s="693"/>
      <c r="F448" s="660"/>
      <c r="G448" s="310" t="s">
        <v>266</v>
      </c>
      <c r="H448" s="364" t="s">
        <v>265</v>
      </c>
      <c r="I448" s="528" t="s">
        <v>1123</v>
      </c>
      <c r="J448" s="259" t="s">
        <v>33</v>
      </c>
      <c r="K448" s="580" t="s">
        <v>245</v>
      </c>
      <c r="L448" s="405" t="s">
        <v>201</v>
      </c>
      <c r="M448" s="341"/>
      <c r="N448" s="51"/>
      <c r="O448" s="84"/>
      <c r="P448" s="341"/>
      <c r="Q448" s="341"/>
      <c r="R448" s="341"/>
      <c r="S448" s="341"/>
      <c r="T448" s="341"/>
      <c r="U448" s="341"/>
      <c r="V448" s="341"/>
      <c r="W448" s="341" t="s">
        <v>24</v>
      </c>
      <c r="X448" s="341"/>
      <c r="Y448" s="341"/>
      <c r="Z448" s="341"/>
      <c r="AA448" s="47">
        <v>1</v>
      </c>
      <c r="AB448" s="341"/>
      <c r="AC448" s="341"/>
      <c r="AD448" s="329"/>
      <c r="AE448" s="329"/>
      <c r="AF448" s="329"/>
      <c r="AG448" s="329"/>
      <c r="AH448" s="91"/>
      <c r="AI448" s="91"/>
      <c r="AJ448" s="91"/>
      <c r="AK448" s="91"/>
      <c r="AL448" s="329"/>
      <c r="AM448" s="329"/>
      <c r="AN448" s="329"/>
      <c r="AO448" s="329"/>
      <c r="AP448" s="329"/>
      <c r="AQ448" s="329"/>
      <c r="AR448" s="329"/>
      <c r="AS448" s="329"/>
      <c r="AT448" s="329"/>
      <c r="AU448" s="329"/>
      <c r="AV448" s="329"/>
      <c r="AW448" s="329"/>
      <c r="AX448" s="329"/>
      <c r="AY448" s="580"/>
      <c r="AZ448" s="47" t="s">
        <v>56</v>
      </c>
      <c r="BA448" s="47"/>
      <c r="BB448" s="47"/>
      <c r="BC448" s="329"/>
      <c r="BD448" s="329"/>
      <c r="BE448" s="329"/>
      <c r="BF448" s="329"/>
      <c r="BG448" s="329"/>
      <c r="BH448" s="329"/>
      <c r="BI448" s="329"/>
      <c r="BJ448" s="45"/>
      <c r="BK448" s="45"/>
      <c r="BL448" s="45"/>
      <c r="BM448" s="45"/>
      <c r="BN448" s="45"/>
      <c r="BO448" s="45"/>
      <c r="BP448" s="45"/>
      <c r="BQ448" s="45"/>
      <c r="BR448" s="45"/>
      <c r="BS448" s="45"/>
      <c r="BT448" s="45"/>
      <c r="BU448" s="45"/>
      <c r="BV448" s="45"/>
      <c r="BW448" s="45"/>
      <c r="BX448" s="45"/>
      <c r="BY448" s="45"/>
      <c r="BZ448" s="45"/>
      <c r="CA448" s="45"/>
      <c r="CB448" s="45"/>
      <c r="CC448" s="45"/>
      <c r="CD448" s="45"/>
      <c r="CE448" s="45"/>
      <c r="CF448" s="45"/>
      <c r="CG448" s="45"/>
      <c r="CH448" s="45"/>
      <c r="CI448" s="45"/>
      <c r="CJ448" s="45"/>
      <c r="CK448" s="45"/>
      <c r="CL448" s="45"/>
      <c r="CM448" s="45"/>
      <c r="CN448" s="45"/>
      <c r="CO448" s="45"/>
      <c r="CP448" s="45"/>
      <c r="CQ448" s="45"/>
      <c r="CR448" s="45"/>
      <c r="CS448" s="45"/>
      <c r="CT448" s="45"/>
      <c r="CU448" s="45"/>
      <c r="CV448" s="45"/>
      <c r="CW448" s="45"/>
      <c r="CX448" s="45"/>
      <c r="CY448" s="43"/>
      <c r="CZ448" s="42"/>
      <c r="DA448" s="43"/>
      <c r="DB448" s="42"/>
      <c r="DC448" s="43"/>
      <c r="DD448" s="42"/>
      <c r="DE448" s="43"/>
      <c r="DF448" s="42"/>
      <c r="DG448" s="52"/>
      <c r="DH448" s="43"/>
      <c r="DI448" s="47"/>
    </row>
    <row r="449" spans="1:113" s="38" customFormat="1" ht="35.25" hidden="1" customHeight="1" x14ac:dyDescent="0.25">
      <c r="A449" s="631"/>
      <c r="B449" s="670"/>
      <c r="C449" s="660"/>
      <c r="D449" s="694"/>
      <c r="E449" s="660"/>
      <c r="F449" s="310" t="s">
        <v>223</v>
      </c>
      <c r="G449" s="310" t="s">
        <v>264</v>
      </c>
      <c r="H449" s="57" t="s">
        <v>263</v>
      </c>
      <c r="I449" s="327"/>
      <c r="J449" s="329" t="s">
        <v>43</v>
      </c>
      <c r="K449" s="329" t="s">
        <v>27</v>
      </c>
      <c r="L449" s="310" t="s">
        <v>201</v>
      </c>
      <c r="M449" s="341" t="s">
        <v>37</v>
      </c>
      <c r="N449" s="51" t="s">
        <v>24</v>
      </c>
      <c r="O449" s="58">
        <v>1</v>
      </c>
      <c r="P449" s="341"/>
      <c r="Q449" s="341"/>
      <c r="R449" s="341"/>
      <c r="S449" s="341" t="s">
        <v>24</v>
      </c>
      <c r="T449" s="341"/>
      <c r="U449" s="341"/>
      <c r="V449" s="341"/>
      <c r="W449" s="341"/>
      <c r="X449" s="341"/>
      <c r="Y449" s="341"/>
      <c r="Z449" s="341"/>
      <c r="AA449" s="47">
        <f t="shared" ref="AA449:AA457" si="185">COUNTIF(P449:Z449,"x")</f>
        <v>1</v>
      </c>
      <c r="AB449" s="341"/>
      <c r="AC449" s="341"/>
      <c r="AD449" s="329"/>
      <c r="AE449" s="329"/>
      <c r="AF449" s="329"/>
      <c r="AG449" s="329"/>
      <c r="AH449" s="91"/>
      <c r="AI449" s="91"/>
      <c r="AJ449" s="91"/>
      <c r="AK449" s="329" t="s">
        <v>32</v>
      </c>
      <c r="AL449" s="329"/>
      <c r="AM449" s="329"/>
      <c r="AN449" s="329"/>
      <c r="AO449" s="329"/>
      <c r="AP449" s="329"/>
      <c r="AQ449" s="329"/>
      <c r="AR449" s="329"/>
      <c r="AS449" s="329"/>
      <c r="AT449" s="329"/>
      <c r="AU449" s="329"/>
      <c r="AV449" s="329"/>
      <c r="AW449" s="329"/>
      <c r="AX449" s="329"/>
      <c r="AY449" s="39"/>
      <c r="AZ449" s="39"/>
      <c r="BA449" s="39"/>
      <c r="BB449" s="39"/>
      <c r="BC449" s="329"/>
      <c r="BD449" s="329"/>
      <c r="BE449" s="329"/>
      <c r="BF449" s="329"/>
      <c r="BG449" s="329"/>
      <c r="BH449" s="329"/>
      <c r="BI449" s="329"/>
      <c r="BJ449" s="45">
        <v>2</v>
      </c>
      <c r="BK449" s="45">
        <v>1</v>
      </c>
      <c r="BL449" s="45">
        <v>2</v>
      </c>
      <c r="BM449" s="45">
        <v>2</v>
      </c>
      <c r="BN449" s="45">
        <v>2</v>
      </c>
      <c r="BO449" s="45">
        <v>2</v>
      </c>
      <c r="BP449" s="45">
        <v>2</v>
      </c>
      <c r="BQ449" s="45">
        <v>2</v>
      </c>
      <c r="BR449" s="45">
        <v>2</v>
      </c>
      <c r="BS449" s="45">
        <v>2</v>
      </c>
      <c r="BT449" s="45">
        <v>1</v>
      </c>
      <c r="BU449" s="45">
        <v>2</v>
      </c>
      <c r="BV449" s="45">
        <v>2</v>
      </c>
      <c r="BW449" s="45">
        <v>2</v>
      </c>
      <c r="BX449" s="45">
        <v>2</v>
      </c>
      <c r="BY449" s="45">
        <v>2</v>
      </c>
      <c r="BZ449" s="45">
        <v>1</v>
      </c>
      <c r="CA449" s="45">
        <v>2</v>
      </c>
      <c r="CB449" s="45">
        <v>2</v>
      </c>
      <c r="CC449" s="45">
        <v>2</v>
      </c>
      <c r="CD449" s="45">
        <v>2</v>
      </c>
      <c r="CE449" s="45">
        <v>2</v>
      </c>
      <c r="CF449" s="45">
        <v>2</v>
      </c>
      <c r="CG449" s="45">
        <v>2</v>
      </c>
      <c r="CH449" s="45">
        <v>2</v>
      </c>
      <c r="CI449" s="45">
        <v>2</v>
      </c>
      <c r="CJ449" s="45">
        <v>2</v>
      </c>
      <c r="CK449" s="45">
        <v>2</v>
      </c>
      <c r="CL449" s="45">
        <v>2</v>
      </c>
      <c r="CM449" s="45">
        <v>2</v>
      </c>
      <c r="CN449" s="45">
        <v>1</v>
      </c>
      <c r="CO449" s="45">
        <v>2</v>
      </c>
      <c r="CP449" s="45">
        <v>2</v>
      </c>
      <c r="CQ449" s="45">
        <v>2</v>
      </c>
      <c r="CR449" s="45">
        <v>2</v>
      </c>
      <c r="CS449" s="45">
        <v>2</v>
      </c>
      <c r="CT449" s="45">
        <v>2</v>
      </c>
      <c r="CU449" s="45">
        <v>2</v>
      </c>
      <c r="CV449" s="45">
        <v>2</v>
      </c>
      <c r="CW449" s="45">
        <v>2</v>
      </c>
      <c r="CX449" s="45">
        <v>2</v>
      </c>
      <c r="CY449" s="40">
        <f t="shared" ref="CY449:CY457" si="186">COUNTIF($BI449:$CX449,2)</f>
        <v>37</v>
      </c>
      <c r="CZ449" s="53">
        <f t="shared" ref="CZ449:CZ457" si="187">CY449/COUNTA($BI449:$CX449)</f>
        <v>0.90243902439024393</v>
      </c>
      <c r="DA449" s="40">
        <f t="shared" ref="DA449:DA457" si="188">COUNTIF($BI449:$CX449,1)</f>
        <v>4</v>
      </c>
      <c r="DB449" s="44">
        <f>DA449/33</f>
        <v>0.12121212121212122</v>
      </c>
      <c r="DC449" s="40">
        <f t="shared" ref="DC449:DC457" si="189">COUNTIF($BI449:$CX449,0)</f>
        <v>0</v>
      </c>
      <c r="DD449" s="44">
        <f t="shared" ref="DD449:DD457" si="190">DC449/COUNTA($BI449:$CX449)</f>
        <v>0</v>
      </c>
      <c r="DE449" s="43">
        <f t="shared" ref="DE449:DE457" si="191">COUNTIF($BI449:$CX449,"KĐG")</f>
        <v>0</v>
      </c>
      <c r="DF449" s="42">
        <f t="shared" ref="DF449:DF457" si="192">DE449/COUNTA($BI449:$CX449)</f>
        <v>0</v>
      </c>
      <c r="DG449" s="41">
        <f t="shared" ref="DG449:DG457" si="193">(((CY449*2)+(DA449*1)+(DC449*0)))/COUNTA($BI449:$CX449)</f>
        <v>1.9024390243902438</v>
      </c>
      <c r="DH449" s="40" t="str">
        <f t="shared" ref="DH449:DH457" si="194">IF(DG449&gt;=1.6,"Đạt mục tiêu",IF(DG449&gt;=1,"Cần cố gắng","Chưa đạt"))</f>
        <v>Đạt mục tiêu</v>
      </c>
      <c r="DI449" s="39"/>
    </row>
    <row r="450" spans="1:113" s="38" customFormat="1" ht="73.5" hidden="1" customHeight="1" x14ac:dyDescent="0.25">
      <c r="A450" s="268">
        <v>169</v>
      </c>
      <c r="B450" s="268"/>
      <c r="C450" s="310" t="s">
        <v>262</v>
      </c>
      <c r="D450" s="310" t="s">
        <v>223</v>
      </c>
      <c r="E450" s="310" t="s">
        <v>261</v>
      </c>
      <c r="F450" s="310" t="s">
        <v>223</v>
      </c>
      <c r="G450" s="310" t="s">
        <v>261</v>
      </c>
      <c r="H450" s="329" t="s">
        <v>260</v>
      </c>
      <c r="I450" s="327"/>
      <c r="J450" s="329" t="s">
        <v>43</v>
      </c>
      <c r="K450" s="329" t="s">
        <v>27</v>
      </c>
      <c r="L450" s="310" t="s">
        <v>201</v>
      </c>
      <c r="M450" s="341" t="s">
        <v>37</v>
      </c>
      <c r="N450" s="51" t="s">
        <v>24</v>
      </c>
      <c r="O450" s="84"/>
      <c r="P450" s="341"/>
      <c r="Q450" s="341"/>
      <c r="R450" s="341"/>
      <c r="S450" s="341" t="s">
        <v>24</v>
      </c>
      <c r="T450" s="341"/>
      <c r="U450" s="341"/>
      <c r="V450" s="341"/>
      <c r="W450" s="341"/>
      <c r="X450" s="341"/>
      <c r="Y450" s="341"/>
      <c r="Z450" s="341"/>
      <c r="AA450" s="47">
        <f t="shared" si="185"/>
        <v>1</v>
      </c>
      <c r="AB450" s="341"/>
      <c r="AC450" s="341"/>
      <c r="AD450" s="329"/>
      <c r="AE450" s="329"/>
      <c r="AF450" s="329"/>
      <c r="AG450" s="329"/>
      <c r="AH450" s="91"/>
      <c r="AI450" s="91"/>
      <c r="AJ450" s="91"/>
      <c r="AK450" s="329" t="s">
        <v>40</v>
      </c>
      <c r="AL450" s="329"/>
      <c r="AM450" s="329"/>
      <c r="AN450" s="329"/>
      <c r="AO450" s="329"/>
      <c r="AP450" s="329" t="s">
        <v>32</v>
      </c>
      <c r="AQ450" s="329"/>
      <c r="AR450" s="329"/>
      <c r="AS450" s="329"/>
      <c r="AT450" s="329"/>
      <c r="AU450" s="329"/>
      <c r="AV450" s="329"/>
      <c r="AW450" s="329"/>
      <c r="AX450" s="329"/>
      <c r="AY450" s="39"/>
      <c r="AZ450" s="39"/>
      <c r="BA450" s="39"/>
      <c r="BB450" s="39"/>
      <c r="BC450" s="329"/>
      <c r="BD450" s="329"/>
      <c r="BE450" s="329"/>
      <c r="BF450" s="329"/>
      <c r="BG450" s="329"/>
      <c r="BH450" s="329"/>
      <c r="BI450" s="329"/>
      <c r="BJ450" s="45">
        <v>2</v>
      </c>
      <c r="BK450" s="45">
        <v>1</v>
      </c>
      <c r="BL450" s="45">
        <v>2</v>
      </c>
      <c r="BM450" s="45">
        <v>2</v>
      </c>
      <c r="BN450" s="45">
        <v>2</v>
      </c>
      <c r="BO450" s="45">
        <v>2</v>
      </c>
      <c r="BP450" s="45">
        <v>2</v>
      </c>
      <c r="BQ450" s="45">
        <v>2</v>
      </c>
      <c r="BR450" s="45">
        <v>2</v>
      </c>
      <c r="BS450" s="45">
        <v>2</v>
      </c>
      <c r="BT450" s="45">
        <v>1</v>
      </c>
      <c r="BU450" s="45">
        <v>2</v>
      </c>
      <c r="BV450" s="45">
        <v>2</v>
      </c>
      <c r="BW450" s="45">
        <v>2</v>
      </c>
      <c r="BX450" s="45">
        <v>2</v>
      </c>
      <c r="BY450" s="45">
        <v>2</v>
      </c>
      <c r="BZ450" s="45">
        <v>1</v>
      </c>
      <c r="CA450" s="45">
        <v>2</v>
      </c>
      <c r="CB450" s="45">
        <v>2</v>
      </c>
      <c r="CC450" s="45">
        <v>2</v>
      </c>
      <c r="CD450" s="45">
        <v>2</v>
      </c>
      <c r="CE450" s="45">
        <v>2</v>
      </c>
      <c r="CF450" s="45">
        <v>2</v>
      </c>
      <c r="CG450" s="45">
        <v>2</v>
      </c>
      <c r="CH450" s="45">
        <v>2</v>
      </c>
      <c r="CI450" s="45">
        <v>2</v>
      </c>
      <c r="CJ450" s="45">
        <v>2</v>
      </c>
      <c r="CK450" s="45">
        <v>2</v>
      </c>
      <c r="CL450" s="45">
        <v>2</v>
      </c>
      <c r="CM450" s="45">
        <v>2</v>
      </c>
      <c r="CN450" s="45">
        <v>1</v>
      </c>
      <c r="CO450" s="45">
        <v>2</v>
      </c>
      <c r="CP450" s="45">
        <v>2</v>
      </c>
      <c r="CQ450" s="45">
        <v>2</v>
      </c>
      <c r="CR450" s="45">
        <v>2</v>
      </c>
      <c r="CS450" s="45">
        <v>2</v>
      </c>
      <c r="CT450" s="45">
        <v>2</v>
      </c>
      <c r="CU450" s="45">
        <v>2</v>
      </c>
      <c r="CV450" s="45">
        <v>2</v>
      </c>
      <c r="CW450" s="45">
        <v>2</v>
      </c>
      <c r="CX450" s="45">
        <v>2</v>
      </c>
      <c r="CY450" s="40">
        <f t="shared" si="186"/>
        <v>37</v>
      </c>
      <c r="CZ450" s="53">
        <f t="shared" si="187"/>
        <v>0.90243902439024393</v>
      </c>
      <c r="DA450" s="40">
        <f t="shared" si="188"/>
        <v>4</v>
      </c>
      <c r="DB450" s="44">
        <f>DA450/33</f>
        <v>0.12121212121212122</v>
      </c>
      <c r="DC450" s="40">
        <f t="shared" si="189"/>
        <v>0</v>
      </c>
      <c r="DD450" s="44">
        <f t="shared" si="190"/>
        <v>0</v>
      </c>
      <c r="DE450" s="43">
        <f t="shared" si="191"/>
        <v>0</v>
      </c>
      <c r="DF450" s="42">
        <f t="shared" si="192"/>
        <v>0</v>
      </c>
      <c r="DG450" s="41">
        <f t="shared" si="193"/>
        <v>1.9024390243902438</v>
      </c>
      <c r="DH450" s="40" t="str">
        <f t="shared" si="194"/>
        <v>Đạt mục tiêu</v>
      </c>
      <c r="DI450" s="39"/>
    </row>
    <row r="451" spans="1:113" s="38" customFormat="1" ht="141" hidden="1" customHeight="1" x14ac:dyDescent="0.25">
      <c r="A451" s="268">
        <v>170</v>
      </c>
      <c r="B451" s="268"/>
      <c r="C451" s="324" t="s">
        <v>259</v>
      </c>
      <c r="D451" s="324" t="s">
        <v>35</v>
      </c>
      <c r="E451" s="324" t="s">
        <v>258</v>
      </c>
      <c r="F451" s="324" t="s">
        <v>34</v>
      </c>
      <c r="G451" s="324" t="s">
        <v>258</v>
      </c>
      <c r="H451" s="59" t="s">
        <v>257</v>
      </c>
      <c r="I451" s="327">
        <v>1</v>
      </c>
      <c r="J451" s="329" t="s">
        <v>41</v>
      </c>
      <c r="K451" s="329" t="s">
        <v>27</v>
      </c>
      <c r="L451" s="310" t="s">
        <v>201</v>
      </c>
      <c r="M451" s="341" t="s">
        <v>37</v>
      </c>
      <c r="N451" s="51" t="s">
        <v>24</v>
      </c>
      <c r="O451" s="58">
        <v>1</v>
      </c>
      <c r="P451" s="341"/>
      <c r="Q451" s="341"/>
      <c r="R451" s="341"/>
      <c r="S451" s="341"/>
      <c r="T451" s="341"/>
      <c r="U451" s="341"/>
      <c r="V451" s="341"/>
      <c r="W451" s="341"/>
      <c r="X451" s="341"/>
      <c r="Y451" s="341" t="s">
        <v>24</v>
      </c>
      <c r="Z451" s="341"/>
      <c r="AA451" s="47">
        <f t="shared" si="185"/>
        <v>1</v>
      </c>
      <c r="AB451" s="341"/>
      <c r="AC451" s="341"/>
      <c r="AD451" s="329"/>
      <c r="AE451" s="329"/>
      <c r="AF451" s="329"/>
      <c r="AG451" s="329"/>
      <c r="AH451" s="91"/>
      <c r="AI451" s="91"/>
      <c r="AJ451" s="91"/>
      <c r="AK451" s="91"/>
      <c r="AL451" s="329"/>
      <c r="AM451" s="329"/>
      <c r="AN451" s="329"/>
      <c r="AO451" s="329"/>
      <c r="AP451" s="329"/>
      <c r="AQ451" s="329"/>
      <c r="AR451" s="329"/>
      <c r="AS451" s="329"/>
      <c r="AT451" s="329"/>
      <c r="AU451" s="329"/>
      <c r="AV451" s="329"/>
      <c r="AW451" s="329"/>
      <c r="AX451" s="329"/>
      <c r="AY451" s="39"/>
      <c r="AZ451" s="39"/>
      <c r="BA451" s="39"/>
      <c r="BB451" s="39"/>
      <c r="BC451" s="329"/>
      <c r="BD451" s="329"/>
      <c r="BE451" s="329"/>
      <c r="BF451" s="329" t="s">
        <v>46</v>
      </c>
      <c r="BG451" s="329"/>
      <c r="BH451" s="329"/>
      <c r="BI451" s="329"/>
      <c r="BJ451" s="45">
        <v>2</v>
      </c>
      <c r="BK451" s="45">
        <v>2</v>
      </c>
      <c r="BL451" s="45">
        <v>2</v>
      </c>
      <c r="BM451" s="45">
        <v>2</v>
      </c>
      <c r="BN451" s="45">
        <v>2</v>
      </c>
      <c r="BO451" s="45">
        <v>2</v>
      </c>
      <c r="BP451" s="45">
        <v>2</v>
      </c>
      <c r="BQ451" s="45">
        <v>2</v>
      </c>
      <c r="BR451" s="45">
        <v>2</v>
      </c>
      <c r="BS451" s="45">
        <v>2</v>
      </c>
      <c r="BT451" s="45">
        <v>2</v>
      </c>
      <c r="BU451" s="45">
        <v>2</v>
      </c>
      <c r="BV451" s="45">
        <v>2</v>
      </c>
      <c r="BW451" s="45">
        <v>2</v>
      </c>
      <c r="BX451" s="45">
        <v>2</v>
      </c>
      <c r="BY451" s="45">
        <v>2</v>
      </c>
      <c r="BZ451" s="45">
        <v>2</v>
      </c>
      <c r="CA451" s="45">
        <v>2</v>
      </c>
      <c r="CB451" s="45">
        <v>2</v>
      </c>
      <c r="CC451" s="45">
        <v>2</v>
      </c>
      <c r="CD451" s="45">
        <v>2</v>
      </c>
      <c r="CE451" s="45">
        <v>2</v>
      </c>
      <c r="CF451" s="45">
        <v>2</v>
      </c>
      <c r="CG451" s="45">
        <v>2</v>
      </c>
      <c r="CH451" s="45">
        <v>2</v>
      </c>
      <c r="CI451" s="45">
        <v>2</v>
      </c>
      <c r="CJ451" s="45">
        <v>2</v>
      </c>
      <c r="CK451" s="45">
        <v>2</v>
      </c>
      <c r="CL451" s="45">
        <v>2</v>
      </c>
      <c r="CM451" s="45">
        <v>2</v>
      </c>
      <c r="CN451" s="45">
        <v>2</v>
      </c>
      <c r="CO451" s="45">
        <v>2</v>
      </c>
      <c r="CP451" s="45">
        <v>2</v>
      </c>
      <c r="CQ451" s="45">
        <v>2</v>
      </c>
      <c r="CR451" s="45">
        <v>2</v>
      </c>
      <c r="CS451" s="45">
        <v>2</v>
      </c>
      <c r="CT451" s="45">
        <v>2</v>
      </c>
      <c r="CU451" s="45"/>
      <c r="CV451" s="45"/>
      <c r="CW451" s="45"/>
      <c r="CX451" s="45">
        <v>2</v>
      </c>
      <c r="CY451" s="43">
        <f t="shared" si="186"/>
        <v>38</v>
      </c>
      <c r="CZ451" s="42">
        <f t="shared" si="187"/>
        <v>1</v>
      </c>
      <c r="DA451" s="43">
        <f t="shared" si="188"/>
        <v>0</v>
      </c>
      <c r="DB451" s="42">
        <f t="shared" ref="DB451:DB457" si="195">DA451/COUNTA($BI451:$CX451)</f>
        <v>0</v>
      </c>
      <c r="DC451" s="43">
        <f t="shared" si="189"/>
        <v>0</v>
      </c>
      <c r="DD451" s="42">
        <f t="shared" si="190"/>
        <v>0</v>
      </c>
      <c r="DE451" s="43">
        <f t="shared" si="191"/>
        <v>0</v>
      </c>
      <c r="DF451" s="42">
        <f t="shared" si="192"/>
        <v>0</v>
      </c>
      <c r="DG451" s="52">
        <f t="shared" si="193"/>
        <v>2</v>
      </c>
      <c r="DH451" s="43" t="str">
        <f t="shared" si="194"/>
        <v>Đạt mục tiêu</v>
      </c>
      <c r="DI451" s="39"/>
    </row>
    <row r="452" spans="1:113" s="38" customFormat="1" ht="108" hidden="1" customHeight="1" x14ac:dyDescent="0.25">
      <c r="A452" s="268">
        <v>171</v>
      </c>
      <c r="B452" s="268"/>
      <c r="C452" s="324" t="s">
        <v>256</v>
      </c>
      <c r="D452" s="324" t="s">
        <v>35</v>
      </c>
      <c r="E452" s="324" t="s">
        <v>255</v>
      </c>
      <c r="F452" s="324" t="s">
        <v>34</v>
      </c>
      <c r="G452" s="324" t="s">
        <v>255</v>
      </c>
      <c r="H452" s="95" t="s">
        <v>254</v>
      </c>
      <c r="I452" s="327"/>
      <c r="J452" s="329" t="s">
        <v>66</v>
      </c>
      <c r="K452" s="329" t="s">
        <v>27</v>
      </c>
      <c r="L452" s="310" t="s">
        <v>201</v>
      </c>
      <c r="M452" s="341" t="s">
        <v>37</v>
      </c>
      <c r="N452" s="51" t="s">
        <v>24</v>
      </c>
      <c r="O452" s="58">
        <v>1</v>
      </c>
      <c r="P452" s="341"/>
      <c r="Q452" s="341"/>
      <c r="R452" s="341"/>
      <c r="S452" s="341"/>
      <c r="T452" s="341"/>
      <c r="U452" s="341" t="s">
        <v>24</v>
      </c>
      <c r="V452" s="341"/>
      <c r="W452" s="341"/>
      <c r="X452" s="341"/>
      <c r="Y452" s="341"/>
      <c r="Z452" s="341"/>
      <c r="AA452" s="47">
        <f t="shared" si="185"/>
        <v>1</v>
      </c>
      <c r="AB452" s="341"/>
      <c r="AC452" s="341"/>
      <c r="AD452" s="329"/>
      <c r="AE452" s="329"/>
      <c r="AF452" s="329"/>
      <c r="AG452" s="329"/>
      <c r="AH452" s="91"/>
      <c r="AI452" s="91"/>
      <c r="AJ452" s="91"/>
      <c r="AK452" s="91"/>
      <c r="AL452" s="329"/>
      <c r="AM452" s="329"/>
      <c r="AN452" s="329"/>
      <c r="AO452" s="329"/>
      <c r="AP452" s="329"/>
      <c r="AQ452" s="329"/>
      <c r="AR452" s="329"/>
      <c r="AS452" s="329"/>
      <c r="AT452" s="329"/>
      <c r="AU452" s="329"/>
      <c r="AV452" s="329" t="s">
        <v>249</v>
      </c>
      <c r="AW452" s="329"/>
      <c r="AX452" s="329" t="s">
        <v>253</v>
      </c>
      <c r="AY452" s="39"/>
      <c r="AZ452" s="39"/>
      <c r="BA452" s="39"/>
      <c r="BB452" s="39"/>
      <c r="BC452" s="329"/>
      <c r="BD452" s="329"/>
      <c r="BE452" s="329"/>
      <c r="BF452" s="329"/>
      <c r="BG452" s="329"/>
      <c r="BH452" s="329"/>
      <c r="BI452" s="329"/>
      <c r="BJ452" s="45">
        <v>2</v>
      </c>
      <c r="BK452" s="45">
        <v>2</v>
      </c>
      <c r="BL452" s="45">
        <v>2</v>
      </c>
      <c r="BM452" s="45">
        <v>2</v>
      </c>
      <c r="BN452" s="45">
        <v>2</v>
      </c>
      <c r="BO452" s="45">
        <v>2</v>
      </c>
      <c r="BP452" s="45">
        <v>2</v>
      </c>
      <c r="BQ452" s="45">
        <v>2</v>
      </c>
      <c r="BR452" s="45">
        <v>2</v>
      </c>
      <c r="BS452" s="45">
        <v>2</v>
      </c>
      <c r="BT452" s="45">
        <v>2</v>
      </c>
      <c r="BU452" s="45">
        <v>2</v>
      </c>
      <c r="BV452" s="45">
        <v>2</v>
      </c>
      <c r="BW452" s="45">
        <v>2</v>
      </c>
      <c r="BX452" s="45">
        <v>2</v>
      </c>
      <c r="BY452" s="45">
        <v>2</v>
      </c>
      <c r="BZ452" s="45">
        <v>2</v>
      </c>
      <c r="CA452" s="45">
        <v>2</v>
      </c>
      <c r="CB452" s="45">
        <v>2</v>
      </c>
      <c r="CC452" s="45">
        <v>2</v>
      </c>
      <c r="CD452" s="45">
        <v>2</v>
      </c>
      <c r="CE452" s="45">
        <v>2</v>
      </c>
      <c r="CF452" s="45">
        <v>2</v>
      </c>
      <c r="CG452" s="45">
        <v>2</v>
      </c>
      <c r="CH452" s="45">
        <v>2</v>
      </c>
      <c r="CI452" s="45">
        <v>2</v>
      </c>
      <c r="CJ452" s="45">
        <v>2</v>
      </c>
      <c r="CK452" s="45">
        <v>2</v>
      </c>
      <c r="CL452" s="45">
        <v>2</v>
      </c>
      <c r="CM452" s="45">
        <v>2</v>
      </c>
      <c r="CN452" s="45">
        <v>2</v>
      </c>
      <c r="CO452" s="45">
        <v>2</v>
      </c>
      <c r="CP452" s="45">
        <v>2</v>
      </c>
      <c r="CQ452" s="45">
        <v>2</v>
      </c>
      <c r="CR452" s="45">
        <v>2</v>
      </c>
      <c r="CS452" s="45">
        <v>2</v>
      </c>
      <c r="CT452" s="45">
        <v>2</v>
      </c>
      <c r="CU452" s="45"/>
      <c r="CV452" s="45"/>
      <c r="CW452" s="45"/>
      <c r="CX452" s="45">
        <v>2</v>
      </c>
      <c r="CY452" s="43">
        <f t="shared" si="186"/>
        <v>38</v>
      </c>
      <c r="CZ452" s="42">
        <f t="shared" si="187"/>
        <v>1</v>
      </c>
      <c r="DA452" s="43">
        <f t="shared" si="188"/>
        <v>0</v>
      </c>
      <c r="DB452" s="42">
        <f t="shared" si="195"/>
        <v>0</v>
      </c>
      <c r="DC452" s="43">
        <f t="shared" si="189"/>
        <v>0</v>
      </c>
      <c r="DD452" s="42">
        <f t="shared" si="190"/>
        <v>0</v>
      </c>
      <c r="DE452" s="43">
        <f t="shared" si="191"/>
        <v>0</v>
      </c>
      <c r="DF452" s="42">
        <f t="shared" si="192"/>
        <v>0</v>
      </c>
      <c r="DG452" s="52">
        <f t="shared" si="193"/>
        <v>2</v>
      </c>
      <c r="DH452" s="43" t="str">
        <f t="shared" si="194"/>
        <v>Đạt mục tiêu</v>
      </c>
      <c r="DI452" s="39"/>
    </row>
    <row r="453" spans="1:113" s="38" customFormat="1" ht="27.75" hidden="1" customHeight="1" x14ac:dyDescent="0.25">
      <c r="A453" s="671">
        <v>172</v>
      </c>
      <c r="B453" s="629"/>
      <c r="C453" s="685" t="s">
        <v>252</v>
      </c>
      <c r="D453" s="689" t="s">
        <v>243</v>
      </c>
      <c r="E453" s="689" t="s">
        <v>251</v>
      </c>
      <c r="F453" s="689" t="s">
        <v>243</v>
      </c>
      <c r="G453" s="685" t="s">
        <v>251</v>
      </c>
      <c r="H453" s="94" t="s">
        <v>250</v>
      </c>
      <c r="I453" s="93"/>
      <c r="J453" s="329" t="s">
        <v>57</v>
      </c>
      <c r="K453" s="329" t="s">
        <v>245</v>
      </c>
      <c r="L453" s="310" t="s">
        <v>201</v>
      </c>
      <c r="M453" s="341" t="s">
        <v>37</v>
      </c>
      <c r="N453" s="51" t="s">
        <v>24</v>
      </c>
      <c r="O453" s="84"/>
      <c r="P453" s="341"/>
      <c r="Q453" s="341"/>
      <c r="R453" s="341"/>
      <c r="S453" s="341"/>
      <c r="T453" s="341"/>
      <c r="U453" s="341"/>
      <c r="V453" s="341"/>
      <c r="W453" s="341" t="s">
        <v>24</v>
      </c>
      <c r="X453" s="341"/>
      <c r="Y453" s="341"/>
      <c r="Z453" s="341"/>
      <c r="AA453" s="47">
        <f t="shared" si="185"/>
        <v>1</v>
      </c>
      <c r="AB453" s="341"/>
      <c r="AC453" s="341"/>
      <c r="AD453" s="329"/>
      <c r="AE453" s="329"/>
      <c r="AF453" s="329"/>
      <c r="AG453" s="329"/>
      <c r="AH453" s="91"/>
      <c r="AI453" s="91"/>
      <c r="AJ453" s="91"/>
      <c r="AK453" s="91"/>
      <c r="AL453" s="329"/>
      <c r="AM453" s="329"/>
      <c r="AN453" s="329"/>
      <c r="AO453" s="329"/>
      <c r="AP453" s="329"/>
      <c r="AQ453" s="329"/>
      <c r="AR453" s="329"/>
      <c r="AS453" s="329"/>
      <c r="AT453" s="329"/>
      <c r="AU453" s="329"/>
      <c r="AV453" s="329"/>
      <c r="AW453" s="329"/>
      <c r="AX453" s="329"/>
      <c r="AY453" s="39"/>
      <c r="AZ453" s="39"/>
      <c r="BA453" s="39"/>
      <c r="BB453" s="39"/>
      <c r="BC453" s="329"/>
      <c r="BD453" s="329"/>
      <c r="BE453" s="329"/>
      <c r="BF453" s="329"/>
      <c r="BG453" s="329"/>
      <c r="BH453" s="329"/>
      <c r="BI453" s="329"/>
      <c r="BJ453" s="45">
        <v>2</v>
      </c>
      <c r="BK453" s="45">
        <v>2</v>
      </c>
      <c r="BL453" s="45">
        <v>2</v>
      </c>
      <c r="BM453" s="45">
        <v>2</v>
      </c>
      <c r="BN453" s="45">
        <v>2</v>
      </c>
      <c r="BO453" s="45">
        <v>2</v>
      </c>
      <c r="BP453" s="45">
        <v>2</v>
      </c>
      <c r="BQ453" s="45">
        <v>2</v>
      </c>
      <c r="BR453" s="45">
        <v>2</v>
      </c>
      <c r="BS453" s="45">
        <v>2</v>
      </c>
      <c r="BT453" s="45">
        <v>2</v>
      </c>
      <c r="BU453" s="45">
        <v>2</v>
      </c>
      <c r="BV453" s="45">
        <v>2</v>
      </c>
      <c r="BW453" s="45">
        <v>2</v>
      </c>
      <c r="BX453" s="45">
        <v>2</v>
      </c>
      <c r="BY453" s="45">
        <v>2</v>
      </c>
      <c r="BZ453" s="45">
        <v>2</v>
      </c>
      <c r="CA453" s="45">
        <v>2</v>
      </c>
      <c r="CB453" s="45">
        <v>2</v>
      </c>
      <c r="CC453" s="45">
        <v>2</v>
      </c>
      <c r="CD453" s="45">
        <v>2</v>
      </c>
      <c r="CE453" s="45">
        <v>2</v>
      </c>
      <c r="CF453" s="45">
        <v>2</v>
      </c>
      <c r="CG453" s="45">
        <v>2</v>
      </c>
      <c r="CH453" s="45">
        <v>2</v>
      </c>
      <c r="CI453" s="45">
        <v>2</v>
      </c>
      <c r="CJ453" s="45">
        <v>2</v>
      </c>
      <c r="CK453" s="45">
        <v>2</v>
      </c>
      <c r="CL453" s="45">
        <v>2</v>
      </c>
      <c r="CM453" s="45">
        <v>2</v>
      </c>
      <c r="CN453" s="45">
        <v>2</v>
      </c>
      <c r="CO453" s="45">
        <v>2</v>
      </c>
      <c r="CP453" s="45">
        <v>2</v>
      </c>
      <c r="CQ453" s="45">
        <v>2</v>
      </c>
      <c r="CR453" s="45">
        <v>2</v>
      </c>
      <c r="CS453" s="45">
        <v>2</v>
      </c>
      <c r="CT453" s="45">
        <v>2</v>
      </c>
      <c r="CU453" s="45"/>
      <c r="CV453" s="45"/>
      <c r="CW453" s="45"/>
      <c r="CX453" s="45">
        <v>2</v>
      </c>
      <c r="CY453" s="43">
        <f t="shared" si="186"/>
        <v>38</v>
      </c>
      <c r="CZ453" s="42">
        <f t="shared" si="187"/>
        <v>1</v>
      </c>
      <c r="DA453" s="43">
        <f t="shared" si="188"/>
        <v>0</v>
      </c>
      <c r="DB453" s="42">
        <f t="shared" si="195"/>
        <v>0</v>
      </c>
      <c r="DC453" s="43">
        <f t="shared" si="189"/>
        <v>0</v>
      </c>
      <c r="DD453" s="42">
        <f t="shared" si="190"/>
        <v>0</v>
      </c>
      <c r="DE453" s="43">
        <f t="shared" si="191"/>
        <v>0</v>
      </c>
      <c r="DF453" s="42">
        <f t="shared" si="192"/>
        <v>0</v>
      </c>
      <c r="DG453" s="52">
        <f t="shared" si="193"/>
        <v>2</v>
      </c>
      <c r="DH453" s="43" t="str">
        <f t="shared" si="194"/>
        <v>Đạt mục tiêu</v>
      </c>
      <c r="DI453" s="39"/>
    </row>
    <row r="454" spans="1:113" s="38" customFormat="1" ht="27.75" hidden="1" customHeight="1" x14ac:dyDescent="0.25">
      <c r="A454" s="671"/>
      <c r="B454" s="630"/>
      <c r="C454" s="688"/>
      <c r="D454" s="690"/>
      <c r="E454" s="690"/>
      <c r="F454" s="690"/>
      <c r="G454" s="623"/>
      <c r="H454" s="92" t="s">
        <v>248</v>
      </c>
      <c r="I454" s="327"/>
      <c r="J454" s="329" t="s">
        <v>43</v>
      </c>
      <c r="K454" s="329" t="s">
        <v>245</v>
      </c>
      <c r="L454" s="310" t="s">
        <v>201</v>
      </c>
      <c r="M454" s="341" t="s">
        <v>37</v>
      </c>
      <c r="N454" s="51" t="s">
        <v>24</v>
      </c>
      <c r="O454" s="84"/>
      <c r="P454" s="341"/>
      <c r="Q454" s="341"/>
      <c r="R454" s="341"/>
      <c r="S454" s="341" t="s">
        <v>24</v>
      </c>
      <c r="T454" s="341"/>
      <c r="U454" s="341"/>
      <c r="V454" s="341"/>
      <c r="W454" s="341"/>
      <c r="X454" s="341"/>
      <c r="Y454" s="341"/>
      <c r="Z454" s="341"/>
      <c r="AA454" s="47">
        <f t="shared" si="185"/>
        <v>1</v>
      </c>
      <c r="AB454" s="341"/>
      <c r="AC454" s="341"/>
      <c r="AD454" s="329"/>
      <c r="AE454" s="329"/>
      <c r="AF454" s="329"/>
      <c r="AG454" s="329"/>
      <c r="AH454" s="91"/>
      <c r="AI454" s="91"/>
      <c r="AJ454" s="91"/>
      <c r="AK454" s="91"/>
      <c r="AL454" s="329"/>
      <c r="AM454" s="329"/>
      <c r="AN454" s="329" t="s">
        <v>56</v>
      </c>
      <c r="AO454" s="329"/>
      <c r="AP454" s="329"/>
      <c r="AQ454" s="329"/>
      <c r="AR454" s="329"/>
      <c r="AS454" s="329"/>
      <c r="AT454" s="329"/>
      <c r="AU454" s="329"/>
      <c r="AV454" s="329"/>
      <c r="AW454" s="329"/>
      <c r="AX454" s="329"/>
      <c r="AY454" s="39"/>
      <c r="AZ454" s="39"/>
      <c r="BA454" s="39"/>
      <c r="BB454" s="39"/>
      <c r="BC454" s="329"/>
      <c r="BD454" s="329"/>
      <c r="BE454" s="329"/>
      <c r="BF454" s="329"/>
      <c r="BG454" s="329"/>
      <c r="BH454" s="329"/>
      <c r="BI454" s="329"/>
      <c r="BJ454" s="45">
        <v>2</v>
      </c>
      <c r="BK454" s="45">
        <v>1</v>
      </c>
      <c r="BL454" s="45">
        <v>2</v>
      </c>
      <c r="BM454" s="45">
        <v>2</v>
      </c>
      <c r="BN454" s="45">
        <v>2</v>
      </c>
      <c r="BO454" s="45">
        <v>2</v>
      </c>
      <c r="BP454" s="45">
        <v>2</v>
      </c>
      <c r="BQ454" s="45">
        <v>2</v>
      </c>
      <c r="BR454" s="45">
        <v>2</v>
      </c>
      <c r="BS454" s="45">
        <v>2</v>
      </c>
      <c r="BT454" s="45">
        <v>1</v>
      </c>
      <c r="BU454" s="45">
        <v>2</v>
      </c>
      <c r="BV454" s="45">
        <v>2</v>
      </c>
      <c r="BW454" s="45">
        <v>2</v>
      </c>
      <c r="BX454" s="45">
        <v>2</v>
      </c>
      <c r="BY454" s="45">
        <v>2</v>
      </c>
      <c r="BZ454" s="45">
        <v>1</v>
      </c>
      <c r="CA454" s="45">
        <v>2</v>
      </c>
      <c r="CB454" s="45">
        <v>2</v>
      </c>
      <c r="CC454" s="45">
        <v>2</v>
      </c>
      <c r="CD454" s="45">
        <v>2</v>
      </c>
      <c r="CE454" s="45">
        <v>2</v>
      </c>
      <c r="CF454" s="45">
        <v>2</v>
      </c>
      <c r="CG454" s="45">
        <v>2</v>
      </c>
      <c r="CH454" s="45">
        <v>2</v>
      </c>
      <c r="CI454" s="45">
        <v>2</v>
      </c>
      <c r="CJ454" s="45">
        <v>2</v>
      </c>
      <c r="CK454" s="45">
        <v>2</v>
      </c>
      <c r="CL454" s="45">
        <v>2</v>
      </c>
      <c r="CM454" s="45">
        <v>2</v>
      </c>
      <c r="CN454" s="45">
        <v>1</v>
      </c>
      <c r="CO454" s="45">
        <v>2</v>
      </c>
      <c r="CP454" s="45">
        <v>2</v>
      </c>
      <c r="CQ454" s="45">
        <v>2</v>
      </c>
      <c r="CR454" s="45">
        <v>2</v>
      </c>
      <c r="CS454" s="45">
        <v>2</v>
      </c>
      <c r="CT454" s="45">
        <v>2</v>
      </c>
      <c r="CU454" s="45">
        <v>2</v>
      </c>
      <c r="CV454" s="45">
        <v>2</v>
      </c>
      <c r="CW454" s="45">
        <v>2</v>
      </c>
      <c r="CX454" s="45">
        <v>2</v>
      </c>
      <c r="CY454" s="43">
        <f t="shared" si="186"/>
        <v>37</v>
      </c>
      <c r="CZ454" s="53">
        <f t="shared" si="187"/>
        <v>0.90243902439024393</v>
      </c>
      <c r="DA454" s="43">
        <f t="shared" si="188"/>
        <v>4</v>
      </c>
      <c r="DB454" s="42">
        <f t="shared" si="195"/>
        <v>9.7560975609756101E-2</v>
      </c>
      <c r="DC454" s="43">
        <f t="shared" si="189"/>
        <v>0</v>
      </c>
      <c r="DD454" s="42">
        <f t="shared" si="190"/>
        <v>0</v>
      </c>
      <c r="DE454" s="43">
        <f t="shared" si="191"/>
        <v>0</v>
      </c>
      <c r="DF454" s="42">
        <f t="shared" si="192"/>
        <v>0</v>
      </c>
      <c r="DG454" s="52">
        <f t="shared" si="193"/>
        <v>1.9024390243902438</v>
      </c>
      <c r="DH454" s="43" t="str">
        <f t="shared" si="194"/>
        <v>Đạt mục tiêu</v>
      </c>
      <c r="DI454" s="39"/>
    </row>
    <row r="455" spans="1:113" s="38" customFormat="1" ht="27.75" hidden="1" customHeight="1" x14ac:dyDescent="0.25">
      <c r="A455" s="671"/>
      <c r="B455" s="630"/>
      <c r="C455" s="688"/>
      <c r="D455" s="690"/>
      <c r="E455" s="690"/>
      <c r="F455" s="690"/>
      <c r="G455" s="623"/>
      <c r="H455" s="92" t="s">
        <v>247</v>
      </c>
      <c r="I455" s="327"/>
      <c r="J455" s="329" t="s">
        <v>47</v>
      </c>
      <c r="K455" s="329" t="s">
        <v>245</v>
      </c>
      <c r="L455" s="310" t="s">
        <v>201</v>
      </c>
      <c r="M455" s="341" t="s">
        <v>37</v>
      </c>
      <c r="N455" s="51" t="s">
        <v>24</v>
      </c>
      <c r="O455" s="84"/>
      <c r="P455" s="341"/>
      <c r="Q455" s="341"/>
      <c r="R455" s="341"/>
      <c r="S455" s="341"/>
      <c r="T455" s="341" t="s">
        <v>24</v>
      </c>
      <c r="U455" s="341"/>
      <c r="V455" s="341"/>
      <c r="W455" s="341"/>
      <c r="X455" s="341"/>
      <c r="Y455" s="341"/>
      <c r="Z455" s="341"/>
      <c r="AA455" s="47">
        <f t="shared" si="185"/>
        <v>1</v>
      </c>
      <c r="AB455" s="341"/>
      <c r="AC455" s="341"/>
      <c r="AD455" s="329"/>
      <c r="AE455" s="329"/>
      <c r="AF455" s="329"/>
      <c r="AG455" s="329"/>
      <c r="AH455" s="91"/>
      <c r="AI455" s="91"/>
      <c r="AJ455" s="91"/>
      <c r="AK455" s="91"/>
      <c r="AL455" s="329"/>
      <c r="AM455" s="329"/>
      <c r="AN455" s="329"/>
      <c r="AO455" s="329"/>
      <c r="AP455" s="329"/>
      <c r="AQ455" s="329"/>
      <c r="AR455" s="329"/>
      <c r="AS455" s="329"/>
      <c r="AT455" s="329" t="s">
        <v>56</v>
      </c>
      <c r="AU455" s="329"/>
      <c r="AV455" s="329"/>
      <c r="AW455" s="329"/>
      <c r="AX455" s="329"/>
      <c r="AY455" s="39"/>
      <c r="AZ455" s="39"/>
      <c r="BA455" s="39"/>
      <c r="BB455" s="39"/>
      <c r="BC455" s="329"/>
      <c r="BD455" s="329"/>
      <c r="BE455" s="329"/>
      <c r="BF455" s="329"/>
      <c r="BG455" s="329"/>
      <c r="BH455" s="329"/>
      <c r="BI455" s="329"/>
      <c r="BJ455" s="45">
        <v>2</v>
      </c>
      <c r="BK455" s="45">
        <v>2</v>
      </c>
      <c r="BL455" s="45">
        <v>2</v>
      </c>
      <c r="BM455" s="45">
        <v>2</v>
      </c>
      <c r="BN455" s="45">
        <v>2</v>
      </c>
      <c r="BO455" s="45">
        <v>2</v>
      </c>
      <c r="BP455" s="45">
        <v>2</v>
      </c>
      <c r="BQ455" s="45">
        <v>2</v>
      </c>
      <c r="BR455" s="45">
        <v>2</v>
      </c>
      <c r="BS455" s="45">
        <v>2</v>
      </c>
      <c r="BT455" s="45">
        <v>2</v>
      </c>
      <c r="BU455" s="45">
        <v>2</v>
      </c>
      <c r="BV455" s="45">
        <v>2</v>
      </c>
      <c r="BW455" s="45">
        <v>2</v>
      </c>
      <c r="BX455" s="45">
        <v>2</v>
      </c>
      <c r="BY455" s="45">
        <v>2</v>
      </c>
      <c r="BZ455" s="45">
        <v>2</v>
      </c>
      <c r="CA455" s="45">
        <v>2</v>
      </c>
      <c r="CB455" s="45">
        <v>2</v>
      </c>
      <c r="CC455" s="45">
        <v>2</v>
      </c>
      <c r="CD455" s="45">
        <v>2</v>
      </c>
      <c r="CE455" s="45">
        <v>2</v>
      </c>
      <c r="CF455" s="45">
        <v>2</v>
      </c>
      <c r="CG455" s="45">
        <v>2</v>
      </c>
      <c r="CH455" s="45">
        <v>2</v>
      </c>
      <c r="CI455" s="45">
        <v>2</v>
      </c>
      <c r="CJ455" s="45">
        <v>2</v>
      </c>
      <c r="CK455" s="45">
        <v>2</v>
      </c>
      <c r="CL455" s="45">
        <v>2</v>
      </c>
      <c r="CM455" s="45">
        <v>2</v>
      </c>
      <c r="CN455" s="45">
        <v>2</v>
      </c>
      <c r="CO455" s="45">
        <v>2</v>
      </c>
      <c r="CP455" s="45">
        <v>2</v>
      </c>
      <c r="CQ455" s="45">
        <v>2</v>
      </c>
      <c r="CR455" s="45">
        <v>2</v>
      </c>
      <c r="CS455" s="45">
        <v>2</v>
      </c>
      <c r="CT455" s="45">
        <v>2</v>
      </c>
      <c r="CU455" s="45"/>
      <c r="CV455" s="45"/>
      <c r="CW455" s="45"/>
      <c r="CX455" s="45">
        <v>2</v>
      </c>
      <c r="CY455" s="43">
        <f t="shared" si="186"/>
        <v>38</v>
      </c>
      <c r="CZ455" s="42">
        <f t="shared" si="187"/>
        <v>1</v>
      </c>
      <c r="DA455" s="43">
        <f t="shared" si="188"/>
        <v>0</v>
      </c>
      <c r="DB455" s="42">
        <f t="shared" si="195"/>
        <v>0</v>
      </c>
      <c r="DC455" s="43">
        <f t="shared" si="189"/>
        <v>0</v>
      </c>
      <c r="DD455" s="42">
        <f t="shared" si="190"/>
        <v>0</v>
      </c>
      <c r="DE455" s="43">
        <f t="shared" si="191"/>
        <v>0</v>
      </c>
      <c r="DF455" s="42">
        <f t="shared" si="192"/>
        <v>0</v>
      </c>
      <c r="DG455" s="52">
        <f t="shared" si="193"/>
        <v>2</v>
      </c>
      <c r="DH455" s="43" t="str">
        <f t="shared" si="194"/>
        <v>Đạt mục tiêu</v>
      </c>
      <c r="DI455" s="39"/>
    </row>
    <row r="456" spans="1:113" s="38" customFormat="1" ht="27.75" hidden="1" customHeight="1" x14ac:dyDescent="0.25">
      <c r="A456" s="671"/>
      <c r="B456" s="631"/>
      <c r="C456" s="688"/>
      <c r="D456" s="690"/>
      <c r="E456" s="690"/>
      <c r="F456" s="690"/>
      <c r="G456" s="623"/>
      <c r="H456" s="92" t="s">
        <v>246</v>
      </c>
      <c r="I456" s="327"/>
      <c r="J456" s="329" t="s">
        <v>49</v>
      </c>
      <c r="K456" s="329" t="s">
        <v>245</v>
      </c>
      <c r="L456" s="310" t="s">
        <v>201</v>
      </c>
      <c r="M456" s="341" t="s">
        <v>37</v>
      </c>
      <c r="N456" s="51" t="s">
        <v>24</v>
      </c>
      <c r="O456" s="84"/>
      <c r="P456" s="341"/>
      <c r="Q456" s="341"/>
      <c r="R456" s="341"/>
      <c r="S456" s="341"/>
      <c r="T456" s="341"/>
      <c r="U456" s="341"/>
      <c r="V456" s="341"/>
      <c r="W456" s="341"/>
      <c r="X456" s="341"/>
      <c r="Y456" s="341"/>
      <c r="Z456" s="341" t="s">
        <v>24</v>
      </c>
      <c r="AA456" s="47">
        <f t="shared" si="185"/>
        <v>1</v>
      </c>
      <c r="AB456" s="341"/>
      <c r="AC456" s="341"/>
      <c r="AD456" s="329"/>
      <c r="AE456" s="329"/>
      <c r="AF456" s="329"/>
      <c r="AG456" s="329"/>
      <c r="AH456" s="91"/>
      <c r="AI456" s="91"/>
      <c r="AJ456" s="91"/>
      <c r="AK456" s="91"/>
      <c r="AL456" s="329"/>
      <c r="AM456" s="329"/>
      <c r="AN456" s="329"/>
      <c r="AO456" s="329"/>
      <c r="AP456" s="329"/>
      <c r="AQ456" s="329"/>
      <c r="AR456" s="329"/>
      <c r="AS456" s="329"/>
      <c r="AT456" s="329"/>
      <c r="AU456" s="329"/>
      <c r="AV456" s="329"/>
      <c r="AW456" s="329"/>
      <c r="AX456" s="329"/>
      <c r="AY456" s="39"/>
      <c r="AZ456" s="39"/>
      <c r="BA456" s="39"/>
      <c r="BB456" s="39"/>
      <c r="BC456" s="329"/>
      <c r="BD456" s="329"/>
      <c r="BE456" s="329"/>
      <c r="BF456" s="329"/>
      <c r="BG456" s="329"/>
      <c r="BH456" s="329"/>
      <c r="BI456" s="329"/>
      <c r="BJ456" s="45">
        <v>2</v>
      </c>
      <c r="BK456" s="45">
        <v>2</v>
      </c>
      <c r="BL456" s="45">
        <v>2</v>
      </c>
      <c r="BM456" s="45">
        <v>2</v>
      </c>
      <c r="BN456" s="45">
        <v>2</v>
      </c>
      <c r="BO456" s="45">
        <v>2</v>
      </c>
      <c r="BP456" s="45">
        <v>2</v>
      </c>
      <c r="BQ456" s="45">
        <v>2</v>
      </c>
      <c r="BR456" s="45">
        <v>2</v>
      </c>
      <c r="BS456" s="45">
        <v>2</v>
      </c>
      <c r="BT456" s="45">
        <v>2</v>
      </c>
      <c r="BU456" s="45">
        <v>2</v>
      </c>
      <c r="BV456" s="45">
        <v>2</v>
      </c>
      <c r="BW456" s="45">
        <v>2</v>
      </c>
      <c r="BX456" s="45">
        <v>2</v>
      </c>
      <c r="BY456" s="45">
        <v>2</v>
      </c>
      <c r="BZ456" s="45">
        <v>2</v>
      </c>
      <c r="CA456" s="45">
        <v>2</v>
      </c>
      <c r="CB456" s="45">
        <v>2</v>
      </c>
      <c r="CC456" s="45">
        <v>2</v>
      </c>
      <c r="CD456" s="45">
        <v>2</v>
      </c>
      <c r="CE456" s="45">
        <v>2</v>
      </c>
      <c r="CF456" s="45">
        <v>2</v>
      </c>
      <c r="CG456" s="45">
        <v>2</v>
      </c>
      <c r="CH456" s="45">
        <v>2</v>
      </c>
      <c r="CI456" s="45">
        <v>2</v>
      </c>
      <c r="CJ456" s="45">
        <v>2</v>
      </c>
      <c r="CK456" s="45">
        <v>2</v>
      </c>
      <c r="CL456" s="45">
        <v>2</v>
      </c>
      <c r="CM456" s="45">
        <v>2</v>
      </c>
      <c r="CN456" s="45">
        <v>2</v>
      </c>
      <c r="CO456" s="45">
        <v>2</v>
      </c>
      <c r="CP456" s="45">
        <v>2</v>
      </c>
      <c r="CQ456" s="45">
        <v>2</v>
      </c>
      <c r="CR456" s="45">
        <v>2</v>
      </c>
      <c r="CS456" s="45">
        <v>2</v>
      </c>
      <c r="CT456" s="45">
        <v>2</v>
      </c>
      <c r="CU456" s="45"/>
      <c r="CV456" s="45"/>
      <c r="CW456" s="45"/>
      <c r="CX456" s="45">
        <v>2</v>
      </c>
      <c r="CY456" s="43">
        <f t="shared" si="186"/>
        <v>38</v>
      </c>
      <c r="CZ456" s="42">
        <f t="shared" si="187"/>
        <v>1</v>
      </c>
      <c r="DA456" s="43">
        <f t="shared" si="188"/>
        <v>0</v>
      </c>
      <c r="DB456" s="42">
        <f t="shared" si="195"/>
        <v>0</v>
      </c>
      <c r="DC456" s="43">
        <f t="shared" si="189"/>
        <v>0</v>
      </c>
      <c r="DD456" s="42">
        <f t="shared" si="190"/>
        <v>0</v>
      </c>
      <c r="DE456" s="43">
        <f t="shared" si="191"/>
        <v>0</v>
      </c>
      <c r="DF456" s="42">
        <f t="shared" si="192"/>
        <v>0</v>
      </c>
      <c r="DG456" s="52">
        <f t="shared" si="193"/>
        <v>2</v>
      </c>
      <c r="DH456" s="43" t="str">
        <f t="shared" si="194"/>
        <v>Đạt mục tiêu</v>
      </c>
      <c r="DI456" s="39"/>
    </row>
    <row r="457" spans="1:113" ht="86.25" hidden="1" customHeight="1" x14ac:dyDescent="0.25">
      <c r="A457" s="268">
        <v>173</v>
      </c>
      <c r="B457" s="268"/>
      <c r="C457" s="89" t="s">
        <v>244</v>
      </c>
      <c r="D457" s="90" t="s">
        <v>243</v>
      </c>
      <c r="E457" s="89" t="s">
        <v>242</v>
      </c>
      <c r="F457" s="89" t="s">
        <v>243</v>
      </c>
      <c r="G457" s="88" t="s">
        <v>242</v>
      </c>
      <c r="H457" s="88" t="s">
        <v>241</v>
      </c>
      <c r="I457" s="87"/>
      <c r="J457" s="318" t="s">
        <v>41</v>
      </c>
      <c r="K457" s="318" t="s">
        <v>27</v>
      </c>
      <c r="L457" s="346" t="s">
        <v>201</v>
      </c>
      <c r="M457" s="345"/>
      <c r="N457" s="351"/>
      <c r="O457" s="50"/>
      <c r="P457" s="345"/>
      <c r="Q457" s="345"/>
      <c r="R457" s="345"/>
      <c r="S457" s="345"/>
      <c r="T457" s="345"/>
      <c r="U457" s="345"/>
      <c r="V457" s="345"/>
      <c r="W457" s="345"/>
      <c r="X457" s="345" t="s">
        <v>24</v>
      </c>
      <c r="Y457" s="345"/>
      <c r="Z457" s="345"/>
      <c r="AA457" s="47">
        <f t="shared" si="185"/>
        <v>1</v>
      </c>
      <c r="AB457" s="345"/>
      <c r="AC457" s="318"/>
      <c r="AD457" s="318"/>
      <c r="AE457" s="318"/>
      <c r="AF457" s="318"/>
      <c r="AG457" s="318"/>
      <c r="AH457" s="318"/>
      <c r="AI457" s="318"/>
      <c r="AJ457" s="318"/>
      <c r="AK457" s="318"/>
      <c r="AL457" s="318"/>
      <c r="AM457" s="318"/>
      <c r="AN457" s="318"/>
      <c r="AO457" s="318"/>
      <c r="AP457" s="318"/>
      <c r="AQ457" s="318"/>
      <c r="AR457" s="318"/>
      <c r="AS457" s="318"/>
      <c r="AT457" s="318"/>
      <c r="AU457" s="318"/>
      <c r="AV457" s="318"/>
      <c r="AW457" s="318"/>
      <c r="AX457" s="318"/>
      <c r="AY457" s="342"/>
      <c r="AZ457" s="472"/>
      <c r="BA457" s="342"/>
      <c r="BB457" s="472"/>
      <c r="BC457" s="318"/>
      <c r="BD457" s="318"/>
      <c r="BE457" s="318"/>
      <c r="BF457" s="318"/>
      <c r="BG457" s="318"/>
      <c r="BH457" s="318"/>
      <c r="BI457" s="318"/>
      <c r="BJ457" s="45">
        <v>2</v>
      </c>
      <c r="BK457" s="45">
        <v>2</v>
      </c>
      <c r="BL457" s="45">
        <v>2</v>
      </c>
      <c r="BM457" s="45">
        <v>2</v>
      </c>
      <c r="BN457" s="45">
        <v>2</v>
      </c>
      <c r="BO457" s="45">
        <v>2</v>
      </c>
      <c r="BP457" s="45">
        <v>2</v>
      </c>
      <c r="BQ457" s="45">
        <v>2</v>
      </c>
      <c r="BR457" s="45">
        <v>2</v>
      </c>
      <c r="BS457" s="45">
        <v>2</v>
      </c>
      <c r="BT457" s="45">
        <v>2</v>
      </c>
      <c r="BU457" s="45">
        <v>2</v>
      </c>
      <c r="BV457" s="45">
        <v>2</v>
      </c>
      <c r="BW457" s="45">
        <v>2</v>
      </c>
      <c r="BX457" s="45">
        <v>2</v>
      </c>
      <c r="BY457" s="45">
        <v>2</v>
      </c>
      <c r="BZ457" s="45">
        <v>2</v>
      </c>
      <c r="CA457" s="45">
        <v>2</v>
      </c>
      <c r="CB457" s="45">
        <v>2</v>
      </c>
      <c r="CC457" s="45">
        <v>2</v>
      </c>
      <c r="CD457" s="45">
        <v>2</v>
      </c>
      <c r="CE457" s="45">
        <v>2</v>
      </c>
      <c r="CF457" s="45">
        <v>2</v>
      </c>
      <c r="CG457" s="45">
        <v>2</v>
      </c>
      <c r="CH457" s="45">
        <v>2</v>
      </c>
      <c r="CI457" s="45">
        <v>2</v>
      </c>
      <c r="CJ457" s="45">
        <v>2</v>
      </c>
      <c r="CK457" s="45">
        <v>2</v>
      </c>
      <c r="CL457" s="45">
        <v>2</v>
      </c>
      <c r="CM457" s="45">
        <v>2</v>
      </c>
      <c r="CN457" s="45">
        <v>2</v>
      </c>
      <c r="CO457" s="45">
        <v>2</v>
      </c>
      <c r="CP457" s="45">
        <v>2</v>
      </c>
      <c r="CQ457" s="45">
        <v>2</v>
      </c>
      <c r="CR457" s="45">
        <v>2</v>
      </c>
      <c r="CS457" s="45">
        <v>2</v>
      </c>
      <c r="CT457" s="45">
        <v>2</v>
      </c>
      <c r="CU457" s="45"/>
      <c r="CV457" s="45"/>
      <c r="CW457" s="45"/>
      <c r="CX457" s="45">
        <v>2</v>
      </c>
      <c r="CY457" s="43">
        <f t="shared" si="186"/>
        <v>38</v>
      </c>
      <c r="CZ457" s="42">
        <f t="shared" si="187"/>
        <v>1</v>
      </c>
      <c r="DA457" s="43">
        <f t="shared" si="188"/>
        <v>0</v>
      </c>
      <c r="DB457" s="42">
        <f t="shared" si="195"/>
        <v>0</v>
      </c>
      <c r="DC457" s="43">
        <f t="shared" si="189"/>
        <v>0</v>
      </c>
      <c r="DD457" s="42">
        <f t="shared" si="190"/>
        <v>0</v>
      </c>
      <c r="DE457" s="43">
        <f t="shared" si="191"/>
        <v>0</v>
      </c>
      <c r="DF457" s="42">
        <f t="shared" si="192"/>
        <v>0</v>
      </c>
      <c r="DG457" s="52">
        <f t="shared" si="193"/>
        <v>2</v>
      </c>
      <c r="DH457" s="43" t="str">
        <f t="shared" si="194"/>
        <v>Đạt mục tiêu</v>
      </c>
      <c r="DI457" s="342"/>
    </row>
    <row r="458" spans="1:113" ht="17.25" customHeight="1" x14ac:dyDescent="0.25">
      <c r="A458" s="646"/>
      <c r="B458" s="77"/>
      <c r="C458" s="606" t="s">
        <v>240</v>
      </c>
      <c r="D458" s="607"/>
      <c r="E458" s="608"/>
      <c r="F458" s="607"/>
      <c r="G458" s="607"/>
      <c r="H458" s="613"/>
      <c r="I458" s="528"/>
      <c r="J458" s="262" t="s">
        <v>314</v>
      </c>
      <c r="K458" s="404" t="s">
        <v>314</v>
      </c>
      <c r="L458" s="262" t="s">
        <v>314</v>
      </c>
      <c r="M458" s="385"/>
      <c r="N458" s="385"/>
      <c r="O458" s="385"/>
      <c r="P458" s="385"/>
      <c r="Q458" s="385"/>
      <c r="R458" s="385"/>
      <c r="S458" s="385"/>
      <c r="T458" s="385"/>
      <c r="U458" s="385"/>
      <c r="V458" s="385"/>
      <c r="W458" s="385"/>
      <c r="X458" s="385"/>
      <c r="Y458" s="385"/>
      <c r="Z458" s="385"/>
      <c r="AA458" s="385"/>
      <c r="AB458" s="385"/>
      <c r="AC458" s="385"/>
      <c r="AD458" s="385"/>
      <c r="AE458" s="385"/>
      <c r="AF458" s="385"/>
      <c r="AG458" s="385"/>
      <c r="AH458" s="385"/>
      <c r="AI458" s="385"/>
      <c r="AJ458" s="385"/>
      <c r="AK458" s="385"/>
      <c r="AL458" s="385"/>
      <c r="AM458" s="385"/>
      <c r="AN458" s="385"/>
      <c r="AO458" s="385"/>
      <c r="AP458" s="385"/>
      <c r="AQ458" s="385"/>
      <c r="AR458" s="385"/>
      <c r="AS458" s="385"/>
      <c r="AT458" s="385"/>
      <c r="AU458" s="385"/>
      <c r="AV458" s="385"/>
      <c r="AW458" s="385"/>
      <c r="AX458" s="385"/>
      <c r="AY458" s="386" t="s">
        <v>314</v>
      </c>
      <c r="AZ458" s="404"/>
      <c r="BA458" s="262" t="s">
        <v>314</v>
      </c>
      <c r="BB458" s="262"/>
      <c r="BC458" s="385"/>
      <c r="BD458" s="385"/>
      <c r="BE458" s="385"/>
      <c r="BF458" s="385"/>
      <c r="BG458" s="385"/>
      <c r="BH458" s="385"/>
      <c r="BI458" s="385"/>
      <c r="BJ458" s="385"/>
      <c r="BK458" s="385"/>
      <c r="BL458" s="385"/>
      <c r="BM458" s="385"/>
      <c r="BN458" s="385"/>
      <c r="BO458" s="385"/>
      <c r="BP458" s="385"/>
      <c r="BQ458" s="385"/>
      <c r="BR458" s="385"/>
      <c r="BS458" s="385"/>
      <c r="BT458" s="385"/>
      <c r="BU458" s="385"/>
      <c r="BV458" s="385"/>
      <c r="BW458" s="385"/>
      <c r="BX458" s="385"/>
      <c r="BY458" s="385"/>
      <c r="BZ458" s="385"/>
      <c r="CA458" s="385"/>
      <c r="CB458" s="385"/>
      <c r="CC458" s="385"/>
      <c r="CD458" s="385"/>
      <c r="CE458" s="385"/>
      <c r="CF458" s="385"/>
      <c r="CG458" s="385"/>
      <c r="CH458" s="385"/>
      <c r="CI458" s="385"/>
      <c r="CJ458" s="385"/>
      <c r="CK458" s="385"/>
      <c r="CL458" s="385"/>
      <c r="CM458" s="385"/>
      <c r="CN458" s="385"/>
      <c r="CO458" s="385"/>
      <c r="CP458" s="385"/>
      <c r="CQ458" s="385"/>
      <c r="CR458" s="385"/>
      <c r="CS458" s="385"/>
      <c r="CT458" s="385"/>
      <c r="CU458" s="385"/>
      <c r="CV458" s="385"/>
      <c r="CW458" s="385"/>
      <c r="CX458" s="385"/>
      <c r="CY458" s="385"/>
      <c r="CZ458" s="385"/>
      <c r="DA458" s="385"/>
      <c r="DB458" s="385"/>
      <c r="DC458" s="385"/>
      <c r="DD458" s="385"/>
      <c r="DE458" s="385"/>
      <c r="DF458" s="385"/>
      <c r="DG458" s="385"/>
      <c r="DH458" s="385"/>
      <c r="DI458" s="262" t="s">
        <v>314</v>
      </c>
    </row>
    <row r="459" spans="1:113" ht="23.25" customHeight="1" x14ac:dyDescent="0.25">
      <c r="A459" s="648"/>
      <c r="B459" s="77"/>
      <c r="C459" s="606" t="s">
        <v>239</v>
      </c>
      <c r="D459" s="607"/>
      <c r="E459" s="608"/>
      <c r="F459" s="607"/>
      <c r="G459" s="607"/>
      <c r="H459" s="613"/>
      <c r="I459" s="528"/>
      <c r="J459" s="262" t="s">
        <v>314</v>
      </c>
      <c r="K459" s="404" t="s">
        <v>314</v>
      </c>
      <c r="L459" s="262" t="s">
        <v>314</v>
      </c>
      <c r="M459" s="387" t="s">
        <v>314</v>
      </c>
      <c r="N459" s="387" t="s">
        <v>314</v>
      </c>
      <c r="O459" s="387" t="s">
        <v>314</v>
      </c>
      <c r="P459" s="387" t="s">
        <v>314</v>
      </c>
      <c r="Q459" s="387" t="s">
        <v>314</v>
      </c>
      <c r="R459" s="387" t="s">
        <v>314</v>
      </c>
      <c r="S459" s="387" t="s">
        <v>314</v>
      </c>
      <c r="T459" s="387" t="s">
        <v>314</v>
      </c>
      <c r="U459" s="387" t="s">
        <v>314</v>
      </c>
      <c r="V459" s="387" t="s">
        <v>314</v>
      </c>
      <c r="W459" s="387" t="s">
        <v>314</v>
      </c>
      <c r="X459" s="387" t="s">
        <v>314</v>
      </c>
      <c r="Y459" s="387" t="s">
        <v>314</v>
      </c>
      <c r="Z459" s="387" t="s">
        <v>314</v>
      </c>
      <c r="AA459" s="387" t="s">
        <v>314</v>
      </c>
      <c r="AB459" s="387" t="s">
        <v>314</v>
      </c>
      <c r="AC459" s="387" t="s">
        <v>314</v>
      </c>
      <c r="AD459" s="387" t="s">
        <v>314</v>
      </c>
      <c r="AE459" s="387" t="s">
        <v>314</v>
      </c>
      <c r="AF459" s="387" t="s">
        <v>314</v>
      </c>
      <c r="AG459" s="387" t="s">
        <v>314</v>
      </c>
      <c r="AH459" s="387" t="s">
        <v>314</v>
      </c>
      <c r="AI459" s="387" t="s">
        <v>314</v>
      </c>
      <c r="AJ459" s="387" t="s">
        <v>314</v>
      </c>
      <c r="AK459" s="387" t="s">
        <v>314</v>
      </c>
      <c r="AL459" s="387" t="s">
        <v>314</v>
      </c>
      <c r="AM459" s="387" t="s">
        <v>314</v>
      </c>
      <c r="AN459" s="387" t="s">
        <v>314</v>
      </c>
      <c r="AO459" s="387" t="s">
        <v>314</v>
      </c>
      <c r="AP459" s="387" t="s">
        <v>314</v>
      </c>
      <c r="AQ459" s="387" t="s">
        <v>314</v>
      </c>
      <c r="AR459" s="387" t="s">
        <v>314</v>
      </c>
      <c r="AS459" s="387" t="s">
        <v>314</v>
      </c>
      <c r="AT459" s="387" t="s">
        <v>314</v>
      </c>
      <c r="AU459" s="387" t="s">
        <v>314</v>
      </c>
      <c r="AV459" s="387" t="s">
        <v>314</v>
      </c>
      <c r="AW459" s="387" t="s">
        <v>314</v>
      </c>
      <c r="AX459" s="387" t="s">
        <v>314</v>
      </c>
      <c r="AY459" s="386" t="s">
        <v>314</v>
      </c>
      <c r="AZ459" s="404"/>
      <c r="BA459" s="262" t="s">
        <v>314</v>
      </c>
      <c r="BB459" s="262"/>
      <c r="BC459" s="387" t="s">
        <v>314</v>
      </c>
      <c r="BD459" s="387" t="s">
        <v>314</v>
      </c>
      <c r="BE459" s="387" t="s">
        <v>314</v>
      </c>
      <c r="BF459" s="387" t="s">
        <v>314</v>
      </c>
      <c r="BG459" s="387" t="s">
        <v>314</v>
      </c>
      <c r="BH459" s="387" t="s">
        <v>314</v>
      </c>
      <c r="BI459" s="387" t="s">
        <v>314</v>
      </c>
      <c r="BJ459" s="387" t="s">
        <v>314</v>
      </c>
      <c r="BK459" s="387" t="s">
        <v>314</v>
      </c>
      <c r="BL459" s="387" t="s">
        <v>314</v>
      </c>
      <c r="BM459" s="387" t="s">
        <v>314</v>
      </c>
      <c r="BN459" s="387" t="s">
        <v>314</v>
      </c>
      <c r="BO459" s="387" t="s">
        <v>314</v>
      </c>
      <c r="BP459" s="387" t="s">
        <v>314</v>
      </c>
      <c r="BQ459" s="387" t="s">
        <v>314</v>
      </c>
      <c r="BR459" s="387" t="s">
        <v>314</v>
      </c>
      <c r="BS459" s="387" t="s">
        <v>314</v>
      </c>
      <c r="BT459" s="387" t="s">
        <v>314</v>
      </c>
      <c r="BU459" s="387" t="s">
        <v>314</v>
      </c>
      <c r="BV459" s="387" t="s">
        <v>314</v>
      </c>
      <c r="BW459" s="387" t="s">
        <v>314</v>
      </c>
      <c r="BX459" s="387" t="s">
        <v>314</v>
      </c>
      <c r="BY459" s="387" t="s">
        <v>314</v>
      </c>
      <c r="BZ459" s="387" t="s">
        <v>314</v>
      </c>
      <c r="CA459" s="387" t="s">
        <v>314</v>
      </c>
      <c r="CB459" s="387" t="s">
        <v>314</v>
      </c>
      <c r="CC459" s="387" t="s">
        <v>314</v>
      </c>
      <c r="CD459" s="387" t="s">
        <v>314</v>
      </c>
      <c r="CE459" s="387" t="s">
        <v>314</v>
      </c>
      <c r="CF459" s="387" t="s">
        <v>314</v>
      </c>
      <c r="CG459" s="387" t="s">
        <v>314</v>
      </c>
      <c r="CH459" s="387" t="s">
        <v>314</v>
      </c>
      <c r="CI459" s="387" t="s">
        <v>314</v>
      </c>
      <c r="CJ459" s="387" t="s">
        <v>314</v>
      </c>
      <c r="CK459" s="387" t="s">
        <v>314</v>
      </c>
      <c r="CL459" s="387" t="s">
        <v>314</v>
      </c>
      <c r="CM459" s="387" t="s">
        <v>314</v>
      </c>
      <c r="CN459" s="387" t="s">
        <v>314</v>
      </c>
      <c r="CO459" s="387" t="s">
        <v>314</v>
      </c>
      <c r="CP459" s="387" t="s">
        <v>314</v>
      </c>
      <c r="CQ459" s="387" t="s">
        <v>314</v>
      </c>
      <c r="CR459" s="387" t="s">
        <v>314</v>
      </c>
      <c r="CS459" s="387" t="s">
        <v>314</v>
      </c>
      <c r="CT459" s="387" t="s">
        <v>314</v>
      </c>
      <c r="CU459" s="387" t="s">
        <v>314</v>
      </c>
      <c r="CV459" s="387" t="s">
        <v>314</v>
      </c>
      <c r="CW459" s="387" t="s">
        <v>314</v>
      </c>
      <c r="CX459" s="387" t="s">
        <v>314</v>
      </c>
      <c r="CY459" s="387" t="s">
        <v>314</v>
      </c>
      <c r="CZ459" s="387" t="s">
        <v>314</v>
      </c>
      <c r="DA459" s="387" t="s">
        <v>314</v>
      </c>
      <c r="DB459" s="387" t="s">
        <v>314</v>
      </c>
      <c r="DC459" s="387" t="s">
        <v>314</v>
      </c>
      <c r="DD459" s="387" t="s">
        <v>314</v>
      </c>
      <c r="DE459" s="387" t="s">
        <v>314</v>
      </c>
      <c r="DF459" s="387" t="s">
        <v>314</v>
      </c>
      <c r="DG459" s="387" t="s">
        <v>314</v>
      </c>
      <c r="DH459" s="387" t="s">
        <v>314</v>
      </c>
      <c r="DI459" s="262" t="s">
        <v>314</v>
      </c>
    </row>
    <row r="460" spans="1:113" s="38" customFormat="1" ht="54" hidden="1" customHeight="1" x14ac:dyDescent="0.25">
      <c r="A460" s="628">
        <v>49</v>
      </c>
      <c r="B460" s="629"/>
      <c r="C460" s="623" t="s">
        <v>238</v>
      </c>
      <c r="D460" s="623" t="s">
        <v>35</v>
      </c>
      <c r="E460" s="686" t="s">
        <v>237</v>
      </c>
      <c r="F460" s="623" t="s">
        <v>34</v>
      </c>
      <c r="G460" s="686" t="s">
        <v>236</v>
      </c>
      <c r="H460" s="329" t="s">
        <v>235</v>
      </c>
      <c r="I460" s="327"/>
      <c r="J460" s="329" t="s">
        <v>115</v>
      </c>
      <c r="K460" s="329" t="s">
        <v>27</v>
      </c>
      <c r="L460" s="310" t="s">
        <v>201</v>
      </c>
      <c r="M460" s="341" t="s">
        <v>37</v>
      </c>
      <c r="N460" s="51" t="s">
        <v>24</v>
      </c>
      <c r="O460" s="84">
        <v>1</v>
      </c>
      <c r="P460" s="341" t="s">
        <v>24</v>
      </c>
      <c r="Q460" s="63"/>
      <c r="R460" s="63"/>
      <c r="S460" s="63"/>
      <c r="T460" s="63"/>
      <c r="U460" s="63"/>
      <c r="V460" s="63"/>
      <c r="W460" s="63"/>
      <c r="X460" s="326"/>
      <c r="Y460" s="326"/>
      <c r="Z460" s="326"/>
      <c r="AA460" s="47">
        <f>COUNTIF(P460:Z460,"x")</f>
        <v>1</v>
      </c>
      <c r="AB460" s="329" t="s">
        <v>32</v>
      </c>
      <c r="AC460" s="341"/>
      <c r="AD460" s="329"/>
      <c r="AE460" s="329"/>
      <c r="AF460" s="329"/>
      <c r="AG460" s="329"/>
      <c r="AH460" s="341"/>
      <c r="AI460" s="341"/>
      <c r="AJ460" s="341"/>
      <c r="AK460" s="341"/>
      <c r="AL460" s="329"/>
      <c r="AM460" s="329"/>
      <c r="AN460" s="329"/>
      <c r="AO460" s="329"/>
      <c r="AP460" s="329"/>
      <c r="AQ460" s="329"/>
      <c r="AR460" s="329"/>
      <c r="AS460" s="329"/>
      <c r="AT460" s="329"/>
      <c r="AU460" s="329"/>
      <c r="AV460" s="329"/>
      <c r="AW460" s="329"/>
      <c r="AX460" s="329"/>
      <c r="AY460" s="39"/>
      <c r="AZ460" s="39"/>
      <c r="BA460" s="39"/>
      <c r="BB460" s="39"/>
      <c r="BC460" s="329"/>
      <c r="BD460" s="329"/>
      <c r="BE460" s="329"/>
      <c r="BF460" s="329"/>
      <c r="BG460" s="329"/>
      <c r="BH460" s="329"/>
      <c r="BI460" s="329"/>
      <c r="BJ460" s="45">
        <v>2</v>
      </c>
      <c r="BK460" s="45">
        <v>1</v>
      </c>
      <c r="BL460" s="45">
        <v>2</v>
      </c>
      <c r="BM460" s="45">
        <v>2</v>
      </c>
      <c r="BN460" s="45">
        <v>1</v>
      </c>
      <c r="BO460" s="45">
        <v>2</v>
      </c>
      <c r="BP460" s="45">
        <v>2</v>
      </c>
      <c r="BQ460" s="45">
        <v>2</v>
      </c>
      <c r="BR460" s="45">
        <v>2</v>
      </c>
      <c r="BS460" s="45">
        <v>2</v>
      </c>
      <c r="BT460" s="45">
        <v>1</v>
      </c>
      <c r="BU460" s="45">
        <v>2</v>
      </c>
      <c r="BV460" s="45">
        <v>2</v>
      </c>
      <c r="BW460" s="45">
        <v>2</v>
      </c>
      <c r="BX460" s="45">
        <v>2</v>
      </c>
      <c r="BY460" s="45">
        <v>2</v>
      </c>
      <c r="BZ460" s="45">
        <v>1</v>
      </c>
      <c r="CA460" s="45">
        <v>2</v>
      </c>
      <c r="CB460" s="45">
        <v>2</v>
      </c>
      <c r="CC460" s="45">
        <v>2</v>
      </c>
      <c r="CD460" s="45">
        <v>1</v>
      </c>
      <c r="CE460" s="45">
        <v>2</v>
      </c>
      <c r="CF460" s="45">
        <v>2</v>
      </c>
      <c r="CG460" s="45">
        <v>2</v>
      </c>
      <c r="CH460" s="45">
        <v>2</v>
      </c>
      <c r="CI460" s="45">
        <v>2</v>
      </c>
      <c r="CJ460" s="45">
        <v>2</v>
      </c>
      <c r="CK460" s="45">
        <v>1</v>
      </c>
      <c r="CL460" s="45">
        <v>2</v>
      </c>
      <c r="CM460" s="45">
        <v>2</v>
      </c>
      <c r="CN460" s="45">
        <v>1</v>
      </c>
      <c r="CO460" s="45">
        <v>2</v>
      </c>
      <c r="CP460" s="45">
        <v>2</v>
      </c>
      <c r="CQ460" s="45">
        <v>2</v>
      </c>
      <c r="CR460" s="45">
        <v>2</v>
      </c>
      <c r="CS460" s="45">
        <v>2</v>
      </c>
      <c r="CT460" s="45">
        <v>2</v>
      </c>
      <c r="CU460" s="45">
        <v>2</v>
      </c>
      <c r="CV460" s="45">
        <v>2</v>
      </c>
      <c r="CW460" s="45">
        <v>2</v>
      </c>
      <c r="CX460" s="45">
        <v>2</v>
      </c>
      <c r="CY460" s="43">
        <f>COUNTIF($BI460:$CX460,2)</f>
        <v>34</v>
      </c>
      <c r="CZ460" s="42">
        <f>CY460/COUNTA($BI460:$CX460)</f>
        <v>0.82926829268292679</v>
      </c>
      <c r="DA460" s="43">
        <f>COUNTIF($BI460:$CX460,1)</f>
        <v>7</v>
      </c>
      <c r="DB460" s="42">
        <f>DA460/COUNTA($BI460:$CX460)</f>
        <v>0.17073170731707318</v>
      </c>
      <c r="DC460" s="43">
        <f>COUNTIF($BI460:$CX460,0)</f>
        <v>0</v>
      </c>
      <c r="DD460" s="42">
        <f>DC460/COUNTA($BI460:$CX460)</f>
        <v>0</v>
      </c>
      <c r="DE460" s="43">
        <f>COUNTIF($BI460:$CX460,"KĐG")</f>
        <v>0</v>
      </c>
      <c r="DF460" s="42">
        <f>DE460/COUNTA($BI460:$CX460)</f>
        <v>0</v>
      </c>
      <c r="DG460" s="52">
        <f>(((CY460*2)+(DA460*1)+(DC460*0)))/COUNTA($BI460:$CX460)</f>
        <v>1.8292682926829269</v>
      </c>
      <c r="DH460" s="43" t="str">
        <f>IF(DG460&gt;=1.6,"Đạt mục tiêu",IF(DG460&gt;=1,"Cần cố gắng","Chưa đạt"))</f>
        <v>Đạt mục tiêu</v>
      </c>
      <c r="DI460" s="39"/>
    </row>
    <row r="461" spans="1:113" s="38" customFormat="1" ht="78.75" customHeight="1" x14ac:dyDescent="0.25">
      <c r="A461" s="627"/>
      <c r="B461" s="630"/>
      <c r="C461" s="632"/>
      <c r="D461" s="623"/>
      <c r="E461" s="687"/>
      <c r="F461" s="623"/>
      <c r="G461" s="686"/>
      <c r="H461" s="330" t="s">
        <v>234</v>
      </c>
      <c r="I461" s="528" t="s">
        <v>1123</v>
      </c>
      <c r="J461" s="259" t="s">
        <v>33</v>
      </c>
      <c r="K461" s="580" t="s">
        <v>27</v>
      </c>
      <c r="L461" s="405" t="s">
        <v>201</v>
      </c>
      <c r="M461" s="341" t="s">
        <v>37</v>
      </c>
      <c r="N461" s="51" t="s">
        <v>24</v>
      </c>
      <c r="O461" s="84"/>
      <c r="P461" s="326"/>
      <c r="Q461" s="341" t="s">
        <v>24</v>
      </c>
      <c r="R461" s="326"/>
      <c r="S461" s="326"/>
      <c r="T461" s="326"/>
      <c r="U461" s="326"/>
      <c r="V461" s="326"/>
      <c r="W461" s="326"/>
      <c r="X461" s="326"/>
      <c r="Y461" s="326"/>
      <c r="Z461" s="326"/>
      <c r="AA461" s="47">
        <f>COUNTIF(P461:Z461,"x")</f>
        <v>1</v>
      </c>
      <c r="AB461" s="326"/>
      <c r="AC461" s="341"/>
      <c r="AD461" s="329"/>
      <c r="AE461" s="329" t="s">
        <v>32</v>
      </c>
      <c r="AF461" s="329" t="s">
        <v>32</v>
      </c>
      <c r="AG461" s="329"/>
      <c r="AH461" s="341"/>
      <c r="AI461" s="341"/>
      <c r="AJ461" s="341"/>
      <c r="AK461" s="341"/>
      <c r="AL461" s="329"/>
      <c r="AM461" s="329"/>
      <c r="AN461" s="329"/>
      <c r="AO461" s="329"/>
      <c r="AP461" s="329"/>
      <c r="AQ461" s="329"/>
      <c r="AR461" s="329"/>
      <c r="AS461" s="329"/>
      <c r="AT461" s="329"/>
      <c r="AU461" s="329"/>
      <c r="AV461" s="329"/>
      <c r="AW461" s="329"/>
      <c r="AX461" s="329"/>
      <c r="AY461" s="580"/>
      <c r="AZ461" s="438"/>
      <c r="BA461" s="47" t="s">
        <v>32</v>
      </c>
      <c r="BB461" s="47"/>
      <c r="BC461" s="329"/>
      <c r="BD461" s="329"/>
      <c r="BE461" s="329"/>
      <c r="BF461" s="329"/>
      <c r="BG461" s="329"/>
      <c r="BH461" s="329"/>
      <c r="BI461" s="329"/>
      <c r="BJ461" s="45">
        <v>2</v>
      </c>
      <c r="BK461" s="45">
        <v>1</v>
      </c>
      <c r="BL461" s="45">
        <v>2</v>
      </c>
      <c r="BM461" s="45">
        <v>2</v>
      </c>
      <c r="BN461" s="45">
        <v>2</v>
      </c>
      <c r="BO461" s="45">
        <v>2</v>
      </c>
      <c r="BP461" s="45">
        <v>2</v>
      </c>
      <c r="BQ461" s="45">
        <v>2</v>
      </c>
      <c r="BR461" s="45">
        <v>2</v>
      </c>
      <c r="BS461" s="45">
        <v>2</v>
      </c>
      <c r="BT461" s="45">
        <v>1</v>
      </c>
      <c r="BU461" s="45">
        <v>2</v>
      </c>
      <c r="BV461" s="45">
        <v>2</v>
      </c>
      <c r="BW461" s="45">
        <v>2</v>
      </c>
      <c r="BX461" s="45">
        <v>2</v>
      </c>
      <c r="BY461" s="45">
        <v>2</v>
      </c>
      <c r="BZ461" s="45">
        <v>1</v>
      </c>
      <c r="CA461" s="45">
        <v>2</v>
      </c>
      <c r="CB461" s="45">
        <v>2</v>
      </c>
      <c r="CC461" s="45">
        <v>2</v>
      </c>
      <c r="CD461" s="45">
        <v>2</v>
      </c>
      <c r="CE461" s="45">
        <v>2</v>
      </c>
      <c r="CF461" s="45">
        <v>2</v>
      </c>
      <c r="CG461" s="45">
        <v>2</v>
      </c>
      <c r="CH461" s="45">
        <v>2</v>
      </c>
      <c r="CI461" s="45">
        <v>2</v>
      </c>
      <c r="CJ461" s="45">
        <v>2</v>
      </c>
      <c r="CK461" s="45">
        <v>2</v>
      </c>
      <c r="CL461" s="45">
        <v>2</v>
      </c>
      <c r="CM461" s="45">
        <v>2</v>
      </c>
      <c r="CN461" s="45">
        <v>1</v>
      </c>
      <c r="CO461" s="45">
        <v>2</v>
      </c>
      <c r="CP461" s="45">
        <v>2</v>
      </c>
      <c r="CQ461" s="45">
        <v>2</v>
      </c>
      <c r="CR461" s="45">
        <v>2</v>
      </c>
      <c r="CS461" s="45">
        <v>2</v>
      </c>
      <c r="CT461" s="45">
        <v>2</v>
      </c>
      <c r="CU461" s="45">
        <v>2</v>
      </c>
      <c r="CV461" s="45">
        <v>2</v>
      </c>
      <c r="CW461" s="45">
        <v>2</v>
      </c>
      <c r="CX461" s="45">
        <v>2</v>
      </c>
      <c r="CY461" s="43">
        <f>COUNTIF($BJ461:$CX461,2)</f>
        <v>37</v>
      </c>
      <c r="CZ461" s="42">
        <f>CY461/COUNTA($BJ461:$CX461)</f>
        <v>0.90243902439024393</v>
      </c>
      <c r="DA461" s="43">
        <f>COUNTIF($BJ461:$CX461,1)</f>
        <v>4</v>
      </c>
      <c r="DB461" s="42">
        <f>DA461/COUNTA($BJ461:$CX461)</f>
        <v>9.7560975609756101E-2</v>
      </c>
      <c r="DC461" s="43">
        <f>COUNTIF($BI461:$CX461,0)</f>
        <v>0</v>
      </c>
      <c r="DD461" s="42">
        <f>DC461/COUNTA($BI461:$CX461)</f>
        <v>0</v>
      </c>
      <c r="DE461" s="43">
        <f>COUNTIF($BI461:$CX461,"KĐG")</f>
        <v>0</v>
      </c>
      <c r="DF461" s="42">
        <f>DE461/COUNTA($BI461:$CX461)</f>
        <v>0</v>
      </c>
      <c r="DG461" s="52">
        <f>(((CY461*2)+(DA461*1)+(DC461*0)))/COUNTA($BJ461:$CX461)</f>
        <v>1.9024390243902438</v>
      </c>
      <c r="DH461" s="43" t="str">
        <f>IF(DG461&gt;=1.6,"Đạt mục tiêu",IF(DG461&gt;=1,"Cần cố gắng","Chưa đạt"))</f>
        <v>Đạt mục tiêu</v>
      </c>
      <c r="DI461" s="47"/>
    </row>
    <row r="462" spans="1:113" ht="54" hidden="1" customHeight="1" x14ac:dyDescent="0.25">
      <c r="A462" s="628"/>
      <c r="B462" s="631"/>
      <c r="C462" s="623"/>
      <c r="D462" s="623"/>
      <c r="E462" s="686"/>
      <c r="F462" s="623"/>
      <c r="G462" s="686"/>
      <c r="H462" s="318" t="s">
        <v>233</v>
      </c>
      <c r="I462" s="301"/>
      <c r="J462" s="318" t="s">
        <v>84</v>
      </c>
      <c r="K462" s="318" t="s">
        <v>27</v>
      </c>
      <c r="L462" s="346" t="s">
        <v>201</v>
      </c>
      <c r="M462" s="318" t="s">
        <v>37</v>
      </c>
      <c r="N462" s="342" t="s">
        <v>24</v>
      </c>
      <c r="O462" s="84"/>
      <c r="P462" s="30"/>
      <c r="Q462" s="30"/>
      <c r="R462" s="30"/>
      <c r="S462" s="30"/>
      <c r="T462" s="30"/>
      <c r="U462" s="30"/>
      <c r="V462" s="318" t="s">
        <v>24</v>
      </c>
      <c r="W462" s="318"/>
      <c r="X462" s="345"/>
      <c r="Y462" s="345"/>
      <c r="Z462" s="345"/>
      <c r="AA462" s="47">
        <f>COUNTIF(P462:Z462,"x")</f>
        <v>1</v>
      </c>
      <c r="AB462" s="345"/>
      <c r="AC462" s="318"/>
      <c r="AD462" s="318"/>
      <c r="AE462" s="318"/>
      <c r="AF462" s="318"/>
      <c r="AG462" s="318"/>
      <c r="AH462" s="318"/>
      <c r="AI462" s="318"/>
      <c r="AJ462" s="318"/>
      <c r="AK462" s="318"/>
      <c r="AL462" s="318"/>
      <c r="AM462" s="318"/>
      <c r="AN462" s="318"/>
      <c r="AO462" s="318"/>
      <c r="AP462" s="318"/>
      <c r="AQ462" s="318"/>
      <c r="AR462" s="318"/>
      <c r="AS462" s="318"/>
      <c r="AT462" s="318"/>
      <c r="AU462" s="318"/>
      <c r="AV462" s="318"/>
      <c r="AW462" s="318" t="s">
        <v>144</v>
      </c>
      <c r="AX462" s="318" t="s">
        <v>144</v>
      </c>
      <c r="AY462" s="342"/>
      <c r="AZ462" s="472"/>
      <c r="BA462" s="342"/>
      <c r="BB462" s="472"/>
      <c r="BC462" s="318"/>
      <c r="BD462" s="318"/>
      <c r="BE462" s="318"/>
      <c r="BF462" s="318"/>
      <c r="BG462" s="318"/>
      <c r="BH462" s="318"/>
      <c r="BI462" s="318"/>
      <c r="BJ462" s="45">
        <v>2</v>
      </c>
      <c r="BK462" s="45">
        <v>2</v>
      </c>
      <c r="BL462" s="45">
        <v>2</v>
      </c>
      <c r="BM462" s="45">
        <v>2</v>
      </c>
      <c r="BN462" s="45">
        <v>2</v>
      </c>
      <c r="BO462" s="45">
        <v>2</v>
      </c>
      <c r="BP462" s="45">
        <v>2</v>
      </c>
      <c r="BQ462" s="45">
        <v>2</v>
      </c>
      <c r="BR462" s="45">
        <v>2</v>
      </c>
      <c r="BS462" s="45">
        <v>2</v>
      </c>
      <c r="BT462" s="45">
        <v>2</v>
      </c>
      <c r="BU462" s="45">
        <v>2</v>
      </c>
      <c r="BV462" s="45">
        <v>2</v>
      </c>
      <c r="BW462" s="45">
        <v>2</v>
      </c>
      <c r="BX462" s="45">
        <v>2</v>
      </c>
      <c r="BY462" s="45">
        <v>2</v>
      </c>
      <c r="BZ462" s="45">
        <v>2</v>
      </c>
      <c r="CA462" s="45">
        <v>2</v>
      </c>
      <c r="CB462" s="45">
        <v>2</v>
      </c>
      <c r="CC462" s="45">
        <v>2</v>
      </c>
      <c r="CD462" s="45">
        <v>2</v>
      </c>
      <c r="CE462" s="45">
        <v>2</v>
      </c>
      <c r="CF462" s="45">
        <v>2</v>
      </c>
      <c r="CG462" s="45">
        <v>2</v>
      </c>
      <c r="CH462" s="45">
        <v>2</v>
      </c>
      <c r="CI462" s="45">
        <v>2</v>
      </c>
      <c r="CJ462" s="45">
        <v>2</v>
      </c>
      <c r="CK462" s="45">
        <v>2</v>
      </c>
      <c r="CL462" s="45">
        <v>2</v>
      </c>
      <c r="CM462" s="45">
        <v>2</v>
      </c>
      <c r="CN462" s="45">
        <v>2</v>
      </c>
      <c r="CO462" s="45">
        <v>2</v>
      </c>
      <c r="CP462" s="45">
        <v>2</v>
      </c>
      <c r="CQ462" s="45">
        <v>2</v>
      </c>
      <c r="CR462" s="45">
        <v>2</v>
      </c>
      <c r="CS462" s="45">
        <v>2</v>
      </c>
      <c r="CT462" s="45">
        <v>2</v>
      </c>
      <c r="CU462" s="45"/>
      <c r="CV462" s="45"/>
      <c r="CW462" s="45"/>
      <c r="CX462" s="45">
        <v>2</v>
      </c>
      <c r="CY462" s="43">
        <f>COUNTIF($BJ462:$CX462,2)</f>
        <v>38</v>
      </c>
      <c r="CZ462" s="42">
        <f>CY462/COUNTA($BJ462:$CX462)</f>
        <v>1</v>
      </c>
      <c r="DA462" s="43">
        <f>COUNTIF($BJ462:$CX462,1)</f>
        <v>0</v>
      </c>
      <c r="DB462" s="42">
        <f>DA462/COUNTA($BI462:$CX462)</f>
        <v>0</v>
      </c>
      <c r="DC462" s="43">
        <f>COUNTIF($BI462:$CX462,0)</f>
        <v>0</v>
      </c>
      <c r="DD462" s="42">
        <f>DC462/COUNTA($BI462:$CX462)</f>
        <v>0</v>
      </c>
      <c r="DE462" s="43">
        <f>COUNTIF($BI462:$CX462,"KĐG")</f>
        <v>0</v>
      </c>
      <c r="DF462" s="42">
        <f>DE462/COUNTA($BI462:$CX462)</f>
        <v>0</v>
      </c>
      <c r="DG462" s="52">
        <f>(((CY462*2)+(DA462*1)+(DC462*0)))/COUNTA($BI462:$CX462)</f>
        <v>2</v>
      </c>
      <c r="DH462" s="43" t="str">
        <f>IF(DG462&gt;=1.6,"Đạt mục tiêu",IF(DG462&gt;=1,"Cần cố gắng","Chưa đạt"))</f>
        <v>Đạt mục tiêu</v>
      </c>
      <c r="DI462" s="342"/>
    </row>
    <row r="463" spans="1:113" s="38" customFormat="1" ht="51.75" hidden="1" customHeight="1" x14ac:dyDescent="0.25">
      <c r="A463" s="268">
        <v>175</v>
      </c>
      <c r="B463" s="268"/>
      <c r="C463" s="310" t="s">
        <v>232</v>
      </c>
      <c r="D463" s="310" t="s">
        <v>35</v>
      </c>
      <c r="E463" s="310" t="s">
        <v>231</v>
      </c>
      <c r="F463" s="310" t="s">
        <v>34</v>
      </c>
      <c r="G463" s="310" t="s">
        <v>231</v>
      </c>
      <c r="H463" s="329" t="s">
        <v>230</v>
      </c>
      <c r="I463" s="327"/>
      <c r="J463" s="341" t="s">
        <v>115</v>
      </c>
      <c r="K463" s="329" t="s">
        <v>27</v>
      </c>
      <c r="L463" s="310" t="s">
        <v>201</v>
      </c>
      <c r="M463" s="341" t="s">
        <v>37</v>
      </c>
      <c r="N463" s="51" t="s">
        <v>24</v>
      </c>
      <c r="O463" s="84"/>
      <c r="P463" s="63" t="s">
        <v>24</v>
      </c>
      <c r="Q463" s="63"/>
      <c r="R463" s="63"/>
      <c r="S463" s="63"/>
      <c r="T463" s="63"/>
      <c r="U463" s="63"/>
      <c r="V463" s="341"/>
      <c r="W463" s="341"/>
      <c r="X463" s="326"/>
      <c r="Y463" s="326"/>
      <c r="Z463" s="326"/>
      <c r="AA463" s="47">
        <f>COUNTIF(P463:Z463,"x")</f>
        <v>1</v>
      </c>
      <c r="AB463" s="329" t="s">
        <v>144</v>
      </c>
      <c r="AC463" s="341"/>
      <c r="AD463" s="329"/>
      <c r="AE463" s="329"/>
      <c r="AF463" s="329"/>
      <c r="AG463" s="329"/>
      <c r="AH463" s="341"/>
      <c r="AI463" s="341"/>
      <c r="AJ463" s="341"/>
      <c r="AK463" s="341"/>
      <c r="AL463" s="329"/>
      <c r="AM463" s="329"/>
      <c r="AN463" s="329"/>
      <c r="AO463" s="329"/>
      <c r="AP463" s="329"/>
      <c r="AQ463" s="329"/>
      <c r="AR463" s="329"/>
      <c r="AS463" s="329"/>
      <c r="AT463" s="329"/>
      <c r="AU463" s="329"/>
      <c r="AV463" s="329"/>
      <c r="AW463" s="329"/>
      <c r="AX463" s="329"/>
      <c r="AY463" s="39"/>
      <c r="AZ463" s="39"/>
      <c r="BA463" s="39"/>
      <c r="BB463" s="39"/>
      <c r="BC463" s="329"/>
      <c r="BD463" s="329"/>
      <c r="BE463" s="329"/>
      <c r="BF463" s="329"/>
      <c r="BG463" s="329"/>
      <c r="BH463" s="329"/>
      <c r="BI463" s="329"/>
      <c r="BJ463" s="45">
        <v>2</v>
      </c>
      <c r="BK463" s="45">
        <v>1</v>
      </c>
      <c r="BL463" s="45">
        <v>2</v>
      </c>
      <c r="BM463" s="45">
        <v>2</v>
      </c>
      <c r="BN463" s="45">
        <v>2</v>
      </c>
      <c r="BO463" s="45">
        <v>2</v>
      </c>
      <c r="BP463" s="45">
        <v>2</v>
      </c>
      <c r="BQ463" s="45">
        <v>2</v>
      </c>
      <c r="BR463" s="45">
        <v>2</v>
      </c>
      <c r="BS463" s="45">
        <v>2</v>
      </c>
      <c r="BT463" s="45">
        <v>1</v>
      </c>
      <c r="BU463" s="45">
        <v>2</v>
      </c>
      <c r="BV463" s="45">
        <v>2</v>
      </c>
      <c r="BW463" s="45">
        <v>2</v>
      </c>
      <c r="BX463" s="45">
        <v>2</v>
      </c>
      <c r="BY463" s="45">
        <v>2</v>
      </c>
      <c r="BZ463" s="45">
        <v>1</v>
      </c>
      <c r="CA463" s="45">
        <v>2</v>
      </c>
      <c r="CB463" s="45">
        <v>2</v>
      </c>
      <c r="CC463" s="45">
        <v>2</v>
      </c>
      <c r="CD463" s="45">
        <v>2</v>
      </c>
      <c r="CE463" s="45">
        <v>2</v>
      </c>
      <c r="CF463" s="45">
        <v>2</v>
      </c>
      <c r="CG463" s="45">
        <v>2</v>
      </c>
      <c r="CH463" s="45">
        <v>2</v>
      </c>
      <c r="CI463" s="45">
        <v>2</v>
      </c>
      <c r="CJ463" s="45">
        <v>2</v>
      </c>
      <c r="CK463" s="45">
        <v>2</v>
      </c>
      <c r="CL463" s="45">
        <v>2</v>
      </c>
      <c r="CM463" s="45">
        <v>2</v>
      </c>
      <c r="CN463" s="45">
        <v>1</v>
      </c>
      <c r="CO463" s="45">
        <v>2</v>
      </c>
      <c r="CP463" s="45">
        <v>2</v>
      </c>
      <c r="CQ463" s="45">
        <v>2</v>
      </c>
      <c r="CR463" s="45">
        <v>2</v>
      </c>
      <c r="CS463" s="45">
        <v>2</v>
      </c>
      <c r="CT463" s="45">
        <v>2</v>
      </c>
      <c r="CU463" s="45">
        <v>2</v>
      </c>
      <c r="CV463" s="45">
        <v>2</v>
      </c>
      <c r="CW463" s="45">
        <v>2</v>
      </c>
      <c r="CX463" s="45">
        <v>2</v>
      </c>
      <c r="CY463" s="40">
        <f>COUNTIF($BI463:$CX463,2)</f>
        <v>37</v>
      </c>
      <c r="CZ463" s="44">
        <f>CY463/COUNTA($BJ463:$CX463)</f>
        <v>0.90243902439024393</v>
      </c>
      <c r="DA463" s="40">
        <f>COUNTIF($BJ463:$CX463,1)</f>
        <v>4</v>
      </c>
      <c r="DB463" s="44">
        <f>DA463/COUNTA($BJ463:$CX463)</f>
        <v>9.7560975609756101E-2</v>
      </c>
      <c r="DC463" s="40">
        <f>COUNTIF($BI463:$CX463,0)</f>
        <v>0</v>
      </c>
      <c r="DD463" s="44">
        <f>DC463/COUNTA($BI463:$CX463)</f>
        <v>0</v>
      </c>
      <c r="DE463" s="43">
        <f>COUNTIF($BI463:$CX463,"KĐG")</f>
        <v>0</v>
      </c>
      <c r="DF463" s="42">
        <f>DE463/COUNTA($BI463:$CX463)</f>
        <v>0</v>
      </c>
      <c r="DG463" s="41">
        <f>(((CY463*2)+(DA463*1)+(DC463*0)))/COUNTA($BI463:$CX463)</f>
        <v>1.9024390243902438</v>
      </c>
      <c r="DH463" s="40" t="str">
        <f>IF(DG463&gt;=1.6,"Đạt mục tiêu",IF(DG463&gt;=1,"Cần cố gắng","Chưa đạt"))</f>
        <v>Đạt mục tiêu</v>
      </c>
      <c r="DI463" s="39"/>
    </row>
    <row r="464" spans="1:113" s="38" customFormat="1" ht="6.75" hidden="1" customHeight="1" x14ac:dyDescent="0.25">
      <c r="A464" s="268">
        <v>176</v>
      </c>
      <c r="B464" s="268"/>
      <c r="C464" s="310" t="s">
        <v>229</v>
      </c>
      <c r="D464" s="310" t="s">
        <v>35</v>
      </c>
      <c r="E464" s="310" t="s">
        <v>228</v>
      </c>
      <c r="F464" s="310" t="s">
        <v>223</v>
      </c>
      <c r="G464" s="310" t="s">
        <v>228</v>
      </c>
      <c r="H464" s="310" t="s">
        <v>227</v>
      </c>
      <c r="I464" s="327"/>
      <c r="J464" s="341" t="s">
        <v>49</v>
      </c>
      <c r="K464" s="329" t="s">
        <v>27</v>
      </c>
      <c r="L464" s="310" t="s">
        <v>201</v>
      </c>
      <c r="M464" s="341" t="s">
        <v>37</v>
      </c>
      <c r="N464" s="51" t="s">
        <v>24</v>
      </c>
      <c r="O464" s="84"/>
      <c r="P464" s="341"/>
      <c r="Q464" s="341"/>
      <c r="R464" s="341"/>
      <c r="S464" s="341"/>
      <c r="T464" s="341"/>
      <c r="U464" s="341"/>
      <c r="V464" s="341"/>
      <c r="W464" s="341"/>
      <c r="X464" s="341"/>
      <c r="Y464" s="341"/>
      <c r="Z464" s="341" t="s">
        <v>24</v>
      </c>
      <c r="AA464" s="47">
        <f>COUNTIF(P464:Z464,"x")</f>
        <v>1</v>
      </c>
      <c r="AB464" s="341"/>
      <c r="AC464" s="341"/>
      <c r="AD464" s="329" t="s">
        <v>144</v>
      </c>
      <c r="AE464" s="329"/>
      <c r="AF464" s="329"/>
      <c r="AG464" s="329"/>
      <c r="AH464" s="329"/>
      <c r="AI464" s="329"/>
      <c r="AJ464" s="329"/>
      <c r="AK464" s="329"/>
      <c r="AL464" s="329"/>
      <c r="AM464" s="329"/>
      <c r="AN464" s="329"/>
      <c r="AO464" s="329"/>
      <c r="AP464" s="329"/>
      <c r="AQ464" s="329"/>
      <c r="AR464" s="329"/>
      <c r="AS464" s="329"/>
      <c r="AT464" s="329"/>
      <c r="AU464" s="329"/>
      <c r="AV464" s="329"/>
      <c r="AW464" s="329"/>
      <c r="AX464" s="329"/>
      <c r="AY464" s="39"/>
      <c r="AZ464" s="39"/>
      <c r="BA464" s="39"/>
      <c r="BB464" s="39"/>
      <c r="BC464" s="329"/>
      <c r="BD464" s="329"/>
      <c r="BE464" s="329"/>
      <c r="BF464" s="329"/>
      <c r="BG464" s="329"/>
      <c r="BH464" s="329"/>
      <c r="BI464" s="329"/>
      <c r="BJ464" s="45">
        <v>2</v>
      </c>
      <c r="BK464" s="45">
        <v>2</v>
      </c>
      <c r="BL464" s="45">
        <v>2</v>
      </c>
      <c r="BM464" s="45">
        <v>2</v>
      </c>
      <c r="BN464" s="45">
        <v>2</v>
      </c>
      <c r="BO464" s="45">
        <v>2</v>
      </c>
      <c r="BP464" s="45">
        <v>2</v>
      </c>
      <c r="BQ464" s="45">
        <v>2</v>
      </c>
      <c r="BR464" s="45">
        <v>2</v>
      </c>
      <c r="BS464" s="45">
        <v>2</v>
      </c>
      <c r="BT464" s="45">
        <v>2</v>
      </c>
      <c r="BU464" s="45">
        <v>2</v>
      </c>
      <c r="BV464" s="45">
        <v>2</v>
      </c>
      <c r="BW464" s="45">
        <v>2</v>
      </c>
      <c r="BX464" s="45">
        <v>2</v>
      </c>
      <c r="BY464" s="45">
        <v>2</v>
      </c>
      <c r="BZ464" s="45">
        <v>2</v>
      </c>
      <c r="CA464" s="45">
        <v>2</v>
      </c>
      <c r="CB464" s="45">
        <v>2</v>
      </c>
      <c r="CC464" s="45">
        <v>2</v>
      </c>
      <c r="CD464" s="45">
        <v>2</v>
      </c>
      <c r="CE464" s="45">
        <v>2</v>
      </c>
      <c r="CF464" s="45">
        <v>2</v>
      </c>
      <c r="CG464" s="45">
        <v>2</v>
      </c>
      <c r="CH464" s="45">
        <v>2</v>
      </c>
      <c r="CI464" s="45">
        <v>2</v>
      </c>
      <c r="CJ464" s="45">
        <v>2</v>
      </c>
      <c r="CK464" s="45">
        <v>2</v>
      </c>
      <c r="CL464" s="45">
        <v>2</v>
      </c>
      <c r="CM464" s="45">
        <v>2</v>
      </c>
      <c r="CN464" s="45">
        <v>2</v>
      </c>
      <c r="CO464" s="45">
        <v>2</v>
      </c>
      <c r="CP464" s="45">
        <v>2</v>
      </c>
      <c r="CQ464" s="45">
        <v>2</v>
      </c>
      <c r="CR464" s="45">
        <v>2</v>
      </c>
      <c r="CS464" s="45">
        <v>2</v>
      </c>
      <c r="CT464" s="45">
        <v>2</v>
      </c>
      <c r="CU464" s="45"/>
      <c r="CV464" s="45"/>
      <c r="CW464" s="45"/>
      <c r="CX464" s="45">
        <v>2</v>
      </c>
      <c r="CY464" s="40">
        <f>COUNTIF($BI464:$CX464,2)</f>
        <v>38</v>
      </c>
      <c r="CZ464" s="44">
        <f>CY464/COUNTA($BJ464:$CX464)</f>
        <v>1</v>
      </c>
      <c r="DA464" s="40">
        <f>COUNTIF($BJ464:$CX464,1)</f>
        <v>0</v>
      </c>
      <c r="DB464" s="44">
        <f>DA464/COUNTA($BJ464:$CX464)</f>
        <v>0</v>
      </c>
      <c r="DC464" s="40">
        <f>COUNTIF($BI464:$CX464,0)</f>
        <v>0</v>
      </c>
      <c r="DD464" s="44">
        <f>DC464/COUNTA($BI464:$CX464)</f>
        <v>0</v>
      </c>
      <c r="DE464" s="43">
        <f>COUNTIF($BI464:$CX464,"KĐG")</f>
        <v>0</v>
      </c>
      <c r="DF464" s="42">
        <f>DE464/COUNTA($BI464:$CX464)</f>
        <v>0</v>
      </c>
      <c r="DG464" s="41">
        <f>(((CY464*2)+(DA464*1)+(DC464*0)))/COUNTA($BI464:$CX464)</f>
        <v>2</v>
      </c>
      <c r="DH464" s="40" t="str">
        <f>IF(DG464&gt;=1.6,"Đạt mục tiêu",IF(DG464&gt;=1,"Cần cố gắng","Chưa đạt"))</f>
        <v>Đạt mục tiêu</v>
      </c>
      <c r="DI464" s="39"/>
    </row>
    <row r="465" spans="1:114" s="38" customFormat="1" ht="81.75" customHeight="1" x14ac:dyDescent="0.25">
      <c r="A465" s="503">
        <v>50</v>
      </c>
      <c r="B465" s="268"/>
      <c r="C465" s="241" t="s">
        <v>226</v>
      </c>
      <c r="D465" s="535" t="s">
        <v>35</v>
      </c>
      <c r="E465" s="262" t="s">
        <v>225</v>
      </c>
      <c r="F465" s="445"/>
      <c r="G465" s="310"/>
      <c r="H465" s="394" t="s">
        <v>1210</v>
      </c>
      <c r="I465" s="528" t="s">
        <v>1123</v>
      </c>
      <c r="J465" s="392"/>
      <c r="K465" s="580" t="s">
        <v>27</v>
      </c>
      <c r="L465" s="405"/>
      <c r="M465" s="341"/>
      <c r="N465" s="51"/>
      <c r="O465" s="84"/>
      <c r="P465" s="341"/>
      <c r="Q465" s="341"/>
      <c r="R465" s="341"/>
      <c r="S465" s="341"/>
      <c r="T465" s="341"/>
      <c r="U465" s="341"/>
      <c r="V465" s="341"/>
      <c r="W465" s="341"/>
      <c r="X465" s="341"/>
      <c r="Y465" s="341"/>
      <c r="Z465" s="341"/>
      <c r="AA465" s="47"/>
      <c r="AB465" s="341"/>
      <c r="AC465" s="341"/>
      <c r="AD465" s="329"/>
      <c r="AE465" s="329"/>
      <c r="AF465" s="329"/>
      <c r="AG465" s="329"/>
      <c r="AH465" s="329"/>
      <c r="AI465" s="329"/>
      <c r="AJ465" s="329"/>
      <c r="AK465" s="329"/>
      <c r="AL465" s="329"/>
      <c r="AM465" s="329"/>
      <c r="AN465" s="329"/>
      <c r="AO465" s="329"/>
      <c r="AP465" s="329"/>
      <c r="AQ465" s="329"/>
      <c r="AR465" s="329"/>
      <c r="AS465" s="329"/>
      <c r="AT465" s="329"/>
      <c r="AU465" s="329"/>
      <c r="AV465" s="329"/>
      <c r="AW465" s="329"/>
      <c r="AX465" s="46"/>
      <c r="AY465" s="580" t="s">
        <v>32</v>
      </c>
      <c r="AZ465" s="47"/>
      <c r="BA465" s="47"/>
      <c r="BB465" s="47"/>
      <c r="BC465" s="329"/>
      <c r="BD465" s="329"/>
      <c r="BE465" s="329"/>
      <c r="BF465" s="329"/>
      <c r="BG465" s="329"/>
      <c r="BH465" s="329"/>
      <c r="BI465" s="329"/>
      <c r="BJ465" s="45"/>
      <c r="BK465" s="45"/>
      <c r="BL465" s="45"/>
      <c r="BM465" s="45"/>
      <c r="BN465" s="45"/>
      <c r="BO465" s="45"/>
      <c r="BP465" s="45"/>
      <c r="BQ465" s="45"/>
      <c r="BR465" s="45"/>
      <c r="BS465" s="45"/>
      <c r="BT465" s="45"/>
      <c r="BU465" s="45"/>
      <c r="BV465" s="45"/>
      <c r="BW465" s="45"/>
      <c r="BX465" s="45"/>
      <c r="BY465" s="45"/>
      <c r="BZ465" s="45"/>
      <c r="CA465" s="45"/>
      <c r="CB465" s="45"/>
      <c r="CC465" s="45"/>
      <c r="CD465" s="45"/>
      <c r="CE465" s="45"/>
      <c r="CF465" s="45"/>
      <c r="CG465" s="45"/>
      <c r="CH465" s="45"/>
      <c r="CI465" s="45"/>
      <c r="CJ465" s="45"/>
      <c r="CK465" s="45"/>
      <c r="CL465" s="45"/>
      <c r="CM465" s="45"/>
      <c r="CN465" s="45"/>
      <c r="CO465" s="45"/>
      <c r="CP465" s="45"/>
      <c r="CQ465" s="45"/>
      <c r="CR465" s="45"/>
      <c r="CS465" s="45"/>
      <c r="CT465" s="45"/>
      <c r="CU465" s="45"/>
      <c r="CV465" s="45"/>
      <c r="CW465" s="45"/>
      <c r="CX465" s="45"/>
      <c r="CY465" s="40"/>
      <c r="CZ465" s="44"/>
      <c r="DA465" s="40"/>
      <c r="DB465" s="44"/>
      <c r="DC465" s="40"/>
      <c r="DD465" s="44"/>
      <c r="DE465" s="43"/>
      <c r="DF465" s="42"/>
      <c r="DG465" s="41"/>
      <c r="DH465" s="396"/>
      <c r="DI465" s="47"/>
    </row>
    <row r="466" spans="1:114" s="38" customFormat="1" ht="42" hidden="1" customHeight="1" x14ac:dyDescent="0.25">
      <c r="A466" s="284">
        <v>178</v>
      </c>
      <c r="B466" s="629"/>
      <c r="C466" s="623" t="s">
        <v>224</v>
      </c>
      <c r="D466" s="623" t="s">
        <v>223</v>
      </c>
      <c r="E466" s="623" t="s">
        <v>222</v>
      </c>
      <c r="F466" s="623" t="s">
        <v>34</v>
      </c>
      <c r="G466" s="623" t="s">
        <v>222</v>
      </c>
      <c r="H466" s="54" t="s">
        <v>221</v>
      </c>
      <c r="I466" s="327"/>
      <c r="J466" s="329" t="s">
        <v>115</v>
      </c>
      <c r="K466" s="329" t="s">
        <v>27</v>
      </c>
      <c r="L466" s="310" t="s">
        <v>201</v>
      </c>
      <c r="M466" s="341" t="s">
        <v>37</v>
      </c>
      <c r="N466" s="51" t="s">
        <v>24</v>
      </c>
      <c r="O466" s="84"/>
      <c r="P466" s="341" t="s">
        <v>24</v>
      </c>
      <c r="Q466" s="341"/>
      <c r="R466" s="341"/>
      <c r="S466" s="341"/>
      <c r="T466" s="341"/>
      <c r="U466" s="341"/>
      <c r="V466" s="341"/>
      <c r="W466" s="341"/>
      <c r="X466" s="341"/>
      <c r="Y466" s="341"/>
      <c r="Z466" s="341"/>
      <c r="AA466" s="47">
        <f>COUNTIF(P466:Z466,"x")</f>
        <v>1</v>
      </c>
      <c r="AB466" s="329"/>
      <c r="AC466" s="341" t="s">
        <v>144</v>
      </c>
      <c r="AD466" s="329"/>
      <c r="AE466" s="329"/>
      <c r="AF466" s="329"/>
      <c r="AG466" s="329"/>
      <c r="AH466" s="341"/>
      <c r="AI466" s="341"/>
      <c r="AJ466" s="341"/>
      <c r="AK466" s="341"/>
      <c r="AL466" s="329"/>
      <c r="AM466" s="329"/>
      <c r="AN466" s="329"/>
      <c r="AO466" s="329"/>
      <c r="AP466" s="329"/>
      <c r="AQ466" s="329"/>
      <c r="AR466" s="329"/>
      <c r="AS466" s="329"/>
      <c r="AT466" s="329"/>
      <c r="AU466" s="329"/>
      <c r="AV466" s="329"/>
      <c r="AW466" s="329"/>
      <c r="AX466" s="329"/>
      <c r="AY466" s="39"/>
      <c r="AZ466" s="39"/>
      <c r="BA466" s="39"/>
      <c r="BB466" s="39"/>
      <c r="BC466" s="329"/>
      <c r="BD466" s="329"/>
      <c r="BE466" s="329"/>
      <c r="BF466" s="329"/>
      <c r="BG466" s="329"/>
      <c r="BH466" s="329"/>
      <c r="BI466" s="329"/>
      <c r="BJ466" s="45">
        <v>2</v>
      </c>
      <c r="BK466" s="45">
        <v>1</v>
      </c>
      <c r="BL466" s="45">
        <v>2</v>
      </c>
      <c r="BM466" s="45">
        <v>2</v>
      </c>
      <c r="BN466" s="45">
        <v>2</v>
      </c>
      <c r="BO466" s="45">
        <v>2</v>
      </c>
      <c r="BP466" s="45">
        <v>2</v>
      </c>
      <c r="BQ466" s="45">
        <v>2</v>
      </c>
      <c r="BR466" s="45">
        <v>2</v>
      </c>
      <c r="BS466" s="45">
        <v>2</v>
      </c>
      <c r="BT466" s="45">
        <v>1</v>
      </c>
      <c r="BU466" s="45">
        <v>2</v>
      </c>
      <c r="BV466" s="45">
        <v>2</v>
      </c>
      <c r="BW466" s="45">
        <v>2</v>
      </c>
      <c r="BX466" s="45">
        <v>2</v>
      </c>
      <c r="BY466" s="45">
        <v>2</v>
      </c>
      <c r="BZ466" s="45">
        <v>1</v>
      </c>
      <c r="CA466" s="45">
        <v>2</v>
      </c>
      <c r="CB466" s="45">
        <v>2</v>
      </c>
      <c r="CC466" s="45">
        <v>2</v>
      </c>
      <c r="CD466" s="45">
        <v>2</v>
      </c>
      <c r="CE466" s="45">
        <v>2</v>
      </c>
      <c r="CF466" s="45">
        <v>2</v>
      </c>
      <c r="CG466" s="45">
        <v>2</v>
      </c>
      <c r="CH466" s="45">
        <v>2</v>
      </c>
      <c r="CI466" s="45">
        <v>2</v>
      </c>
      <c r="CJ466" s="45">
        <v>2</v>
      </c>
      <c r="CK466" s="45">
        <v>2</v>
      </c>
      <c r="CL466" s="45">
        <v>2</v>
      </c>
      <c r="CM466" s="45">
        <v>2</v>
      </c>
      <c r="CN466" s="45">
        <v>1</v>
      </c>
      <c r="CO466" s="45">
        <v>2</v>
      </c>
      <c r="CP466" s="45">
        <v>2</v>
      </c>
      <c r="CQ466" s="45">
        <v>2</v>
      </c>
      <c r="CR466" s="45">
        <v>2</v>
      </c>
      <c r="CS466" s="45">
        <v>2</v>
      </c>
      <c r="CT466" s="45">
        <v>2</v>
      </c>
      <c r="CU466" s="45">
        <v>2</v>
      </c>
      <c r="CV466" s="45">
        <v>2</v>
      </c>
      <c r="CW466" s="45">
        <v>2</v>
      </c>
      <c r="CX466" s="45">
        <v>2</v>
      </c>
      <c r="CY466" s="43">
        <f>COUNTIF($BI466:$CX466,2)</f>
        <v>37</v>
      </c>
      <c r="CZ466" s="42">
        <f>CY466/COUNTA($BI466:$CX466)</f>
        <v>0.90243902439024393</v>
      </c>
      <c r="DA466" s="43">
        <f>COUNTIF($BI466:$CX466,1)</f>
        <v>4</v>
      </c>
      <c r="DB466" s="42">
        <f>DA466/COUNTA($BI466:$CX466)</f>
        <v>9.7560975609756101E-2</v>
      </c>
      <c r="DC466" s="43">
        <f>COUNTIF($BI466:$CX466,0)</f>
        <v>0</v>
      </c>
      <c r="DD466" s="42">
        <f>DC466/COUNTA($BI466:$CX466)</f>
        <v>0</v>
      </c>
      <c r="DE466" s="43">
        <f>COUNTIF($BI466:$CX466,"KĐG")</f>
        <v>0</v>
      </c>
      <c r="DF466" s="42">
        <f>DE466/COUNTA($BI466:$CX466)</f>
        <v>0</v>
      </c>
      <c r="DG466" s="52">
        <f>(((CY466*2)+(DA466*1)+(DC466*0)))/COUNTA($BI466:$CX466)</f>
        <v>1.9024390243902438</v>
      </c>
      <c r="DH466" s="43" t="str">
        <f>IF(DG466&gt;=1.6,"Đạt mục tiêu",IF(DG466&gt;=1,"Cần cố gắng","Chưa đạt"))</f>
        <v>Đạt mục tiêu</v>
      </c>
      <c r="DI466" s="86"/>
      <c r="DJ466" s="85"/>
    </row>
    <row r="467" spans="1:114" s="38" customFormat="1" ht="77.25" customHeight="1" x14ac:dyDescent="0.25">
      <c r="A467" s="267">
        <v>51</v>
      </c>
      <c r="B467" s="631"/>
      <c r="C467" s="632"/>
      <c r="D467" s="623"/>
      <c r="E467" s="632"/>
      <c r="F467" s="623"/>
      <c r="G467" s="623"/>
      <c r="H467" s="330" t="s">
        <v>220</v>
      </c>
      <c r="I467" s="528" t="s">
        <v>1123</v>
      </c>
      <c r="J467" s="259" t="s">
        <v>33</v>
      </c>
      <c r="K467" s="580" t="s">
        <v>27</v>
      </c>
      <c r="L467" s="405" t="s">
        <v>201</v>
      </c>
      <c r="M467" s="341" t="s">
        <v>37</v>
      </c>
      <c r="N467" s="51" t="s">
        <v>24</v>
      </c>
      <c r="O467" s="84"/>
      <c r="P467" s="341"/>
      <c r="Q467" s="341"/>
      <c r="R467" s="341"/>
      <c r="S467" s="341"/>
      <c r="T467" s="341" t="s">
        <v>24</v>
      </c>
      <c r="U467" s="341"/>
      <c r="V467" s="341"/>
      <c r="W467" s="341"/>
      <c r="X467" s="341"/>
      <c r="Y467" s="341"/>
      <c r="Z467" s="341"/>
      <c r="AA467" s="47">
        <f>COUNTIF(P467:Z467,"x")</f>
        <v>1</v>
      </c>
      <c r="AB467" s="341"/>
      <c r="AC467" s="341"/>
      <c r="AD467" s="329"/>
      <c r="AE467" s="329"/>
      <c r="AF467" s="329"/>
      <c r="AG467" s="329"/>
      <c r="AH467" s="341"/>
      <c r="AI467" s="341"/>
      <c r="AJ467" s="341"/>
      <c r="AK467" s="341"/>
      <c r="AL467" s="329"/>
      <c r="AM467" s="329"/>
      <c r="AN467" s="329"/>
      <c r="AO467" s="329"/>
      <c r="AP467" s="329" t="s">
        <v>56</v>
      </c>
      <c r="AQ467" s="329"/>
      <c r="AR467" s="329"/>
      <c r="AS467" s="329"/>
      <c r="AT467" s="329"/>
      <c r="AU467" s="329"/>
      <c r="AV467" s="329"/>
      <c r="AW467" s="329"/>
      <c r="AX467" s="329"/>
      <c r="AY467" s="580" t="s">
        <v>144</v>
      </c>
      <c r="AZ467" s="477"/>
      <c r="BA467" s="47"/>
      <c r="BB467" s="47" t="s">
        <v>144</v>
      </c>
      <c r="BC467" s="329"/>
      <c r="BD467" s="329"/>
      <c r="BE467" s="329"/>
      <c r="BF467" s="329"/>
      <c r="BG467" s="329"/>
      <c r="BH467" s="329"/>
      <c r="BI467" s="329"/>
      <c r="BJ467" s="45">
        <v>2</v>
      </c>
      <c r="BK467" s="45">
        <v>2</v>
      </c>
      <c r="BL467" s="45">
        <v>2</v>
      </c>
      <c r="BM467" s="45">
        <v>2</v>
      </c>
      <c r="BN467" s="45">
        <v>2</v>
      </c>
      <c r="BO467" s="45">
        <v>2</v>
      </c>
      <c r="BP467" s="45">
        <v>2</v>
      </c>
      <c r="BQ467" s="45">
        <v>2</v>
      </c>
      <c r="BR467" s="45">
        <v>2</v>
      </c>
      <c r="BS467" s="45">
        <v>2</v>
      </c>
      <c r="BT467" s="45">
        <v>2</v>
      </c>
      <c r="BU467" s="45">
        <v>2</v>
      </c>
      <c r="BV467" s="45">
        <v>2</v>
      </c>
      <c r="BW467" s="45">
        <v>2</v>
      </c>
      <c r="BX467" s="45">
        <v>2</v>
      </c>
      <c r="BY467" s="45">
        <v>2</v>
      </c>
      <c r="BZ467" s="45">
        <v>2</v>
      </c>
      <c r="CA467" s="45">
        <v>2</v>
      </c>
      <c r="CB467" s="45">
        <v>2</v>
      </c>
      <c r="CC467" s="45">
        <v>2</v>
      </c>
      <c r="CD467" s="45">
        <v>2</v>
      </c>
      <c r="CE467" s="45">
        <v>2</v>
      </c>
      <c r="CF467" s="45">
        <v>2</v>
      </c>
      <c r="CG467" s="45">
        <v>2</v>
      </c>
      <c r="CH467" s="45">
        <v>2</v>
      </c>
      <c r="CI467" s="45">
        <v>2</v>
      </c>
      <c r="CJ467" s="45">
        <v>2</v>
      </c>
      <c r="CK467" s="45">
        <v>2</v>
      </c>
      <c r="CL467" s="45">
        <v>2</v>
      </c>
      <c r="CM467" s="45">
        <v>2</v>
      </c>
      <c r="CN467" s="45">
        <v>2</v>
      </c>
      <c r="CO467" s="45">
        <v>2</v>
      </c>
      <c r="CP467" s="45">
        <v>2</v>
      </c>
      <c r="CQ467" s="45">
        <v>2</v>
      </c>
      <c r="CR467" s="45">
        <v>2</v>
      </c>
      <c r="CS467" s="45">
        <v>2</v>
      </c>
      <c r="CT467" s="45">
        <v>2</v>
      </c>
      <c r="CU467" s="45"/>
      <c r="CV467" s="45"/>
      <c r="CW467" s="45"/>
      <c r="CX467" s="45">
        <v>2</v>
      </c>
      <c r="CY467" s="43">
        <f>COUNTIF($BI467:$CX467,2)</f>
        <v>38</v>
      </c>
      <c r="CZ467" s="42">
        <f>CY467/COUNTA($BI467:$CX467)</f>
        <v>1</v>
      </c>
      <c r="DA467" s="43">
        <f>COUNTIF($BI467:$CX467,1)</f>
        <v>0</v>
      </c>
      <c r="DB467" s="42">
        <f>DA467/COUNTA($BI467:$CX467)</f>
        <v>0</v>
      </c>
      <c r="DC467" s="43">
        <f>COUNTIF($BI467:$CX467,0)</f>
        <v>0</v>
      </c>
      <c r="DD467" s="42">
        <f>DC467/COUNTA($BI467:$CX467)</f>
        <v>0</v>
      </c>
      <c r="DE467" s="43">
        <f>COUNTIF($BI467:$CX467,"KĐG")</f>
        <v>0</v>
      </c>
      <c r="DF467" s="42">
        <f>DE467/COUNTA($BI467:$CX467)</f>
        <v>0</v>
      </c>
      <c r="DG467" s="52">
        <f>(((CY467*2)+(DA467*1)+(DC467*0)))/COUNTA($BI467:$CX467)</f>
        <v>2</v>
      </c>
      <c r="DH467" s="43" t="str">
        <f>IF(DG467&gt;=1.6,"Đạt mục tiêu",IF(DG467&gt;=1,"Cần cố gắng","Chưa đạt"))</f>
        <v>Đạt mục tiêu</v>
      </c>
      <c r="DI467" s="47"/>
    </row>
    <row r="468" spans="1:114" s="38" customFormat="1" ht="66" hidden="1" customHeight="1" x14ac:dyDescent="0.25">
      <c r="A468" s="282"/>
      <c r="B468" s="268"/>
      <c r="C468" s="310" t="s">
        <v>219</v>
      </c>
      <c r="D468" s="310" t="s">
        <v>34</v>
      </c>
      <c r="E468" s="310" t="s">
        <v>218</v>
      </c>
      <c r="F468" s="310" t="s">
        <v>34</v>
      </c>
      <c r="G468" s="310" t="s">
        <v>218</v>
      </c>
      <c r="H468" s="57" t="s">
        <v>217</v>
      </c>
      <c r="I468" s="327"/>
      <c r="J468" s="329" t="s">
        <v>28</v>
      </c>
      <c r="K468" s="329" t="s">
        <v>27</v>
      </c>
      <c r="L468" s="310" t="s">
        <v>201</v>
      </c>
      <c r="M468" s="341" t="s">
        <v>37</v>
      </c>
      <c r="N468" s="51" t="s">
        <v>24</v>
      </c>
      <c r="O468" s="58">
        <v>1</v>
      </c>
      <c r="P468" s="341"/>
      <c r="Q468" s="341"/>
      <c r="R468" s="341" t="s">
        <v>24</v>
      </c>
      <c r="S468" s="341"/>
      <c r="T468" s="341"/>
      <c r="U468" s="341"/>
      <c r="V468" s="341"/>
      <c r="W468" s="341"/>
      <c r="X468" s="341"/>
      <c r="Y468" s="341"/>
      <c r="Z468" s="341"/>
      <c r="AA468" s="47">
        <f>COUNTIF(P468:Z468,"x")</f>
        <v>1</v>
      </c>
      <c r="AB468" s="341"/>
      <c r="AC468" s="341"/>
      <c r="AD468" s="329"/>
      <c r="AE468" s="329"/>
      <c r="AF468" s="329"/>
      <c r="AG468" s="329"/>
      <c r="AH468" s="329" t="s">
        <v>23</v>
      </c>
      <c r="AI468" s="329"/>
      <c r="AJ468" s="329"/>
      <c r="AK468" s="329"/>
      <c r="AL468" s="329"/>
      <c r="AM468" s="329"/>
      <c r="AN468" s="329"/>
      <c r="AO468" s="329"/>
      <c r="AP468" s="329"/>
      <c r="AQ468" s="329"/>
      <c r="AR468" s="329"/>
      <c r="AS468" s="329"/>
      <c r="AT468" s="329"/>
      <c r="AU468" s="329"/>
      <c r="AV468" s="329"/>
      <c r="AW468" s="329"/>
      <c r="AX468" s="329"/>
      <c r="AY468" s="39"/>
      <c r="AZ468" s="39"/>
      <c r="BA468" s="39"/>
      <c r="BB468" s="39"/>
      <c r="BC468" s="329"/>
      <c r="BD468" s="329"/>
      <c r="BE468" s="329"/>
      <c r="BF468" s="329"/>
      <c r="BG468" s="329"/>
      <c r="BH468" s="329"/>
      <c r="BI468" s="329"/>
      <c r="BJ468" s="45">
        <v>2</v>
      </c>
      <c r="BK468" s="45">
        <v>1</v>
      </c>
      <c r="BL468" s="45">
        <v>2</v>
      </c>
      <c r="BM468" s="45">
        <v>2</v>
      </c>
      <c r="BN468" s="45">
        <v>1</v>
      </c>
      <c r="BO468" s="45">
        <v>2</v>
      </c>
      <c r="BP468" s="45">
        <v>2</v>
      </c>
      <c r="BQ468" s="45">
        <v>2</v>
      </c>
      <c r="BR468" s="45">
        <v>2</v>
      </c>
      <c r="BS468" s="45">
        <v>2</v>
      </c>
      <c r="BT468" s="45">
        <v>1</v>
      </c>
      <c r="BU468" s="45">
        <v>2</v>
      </c>
      <c r="BV468" s="45">
        <v>2</v>
      </c>
      <c r="BW468" s="45">
        <v>2</v>
      </c>
      <c r="BX468" s="45">
        <v>2</v>
      </c>
      <c r="BY468" s="45">
        <v>2</v>
      </c>
      <c r="BZ468" s="45">
        <v>1</v>
      </c>
      <c r="CA468" s="45">
        <v>2</v>
      </c>
      <c r="CB468" s="45">
        <v>2</v>
      </c>
      <c r="CC468" s="45">
        <v>2</v>
      </c>
      <c r="CD468" s="45">
        <v>2</v>
      </c>
      <c r="CE468" s="45">
        <v>2</v>
      </c>
      <c r="CF468" s="45">
        <v>2</v>
      </c>
      <c r="CG468" s="45">
        <v>2</v>
      </c>
      <c r="CH468" s="45">
        <v>2</v>
      </c>
      <c r="CI468" s="45">
        <v>2</v>
      </c>
      <c r="CJ468" s="45">
        <v>2</v>
      </c>
      <c r="CK468" s="45">
        <v>2</v>
      </c>
      <c r="CL468" s="45">
        <v>2</v>
      </c>
      <c r="CM468" s="45">
        <v>2</v>
      </c>
      <c r="CN468" s="45">
        <v>1</v>
      </c>
      <c r="CO468" s="45">
        <v>2</v>
      </c>
      <c r="CP468" s="45">
        <v>2</v>
      </c>
      <c r="CQ468" s="45">
        <v>2</v>
      </c>
      <c r="CR468" s="45">
        <v>2</v>
      </c>
      <c r="CS468" s="45">
        <v>2</v>
      </c>
      <c r="CT468" s="45">
        <v>2</v>
      </c>
      <c r="CU468" s="45">
        <v>2</v>
      </c>
      <c r="CV468" s="45">
        <v>2</v>
      </c>
      <c r="CW468" s="45">
        <v>2</v>
      </c>
      <c r="CX468" s="45">
        <v>2</v>
      </c>
      <c r="CY468" s="43">
        <f>COUNTIF($BJ468:$CX468,2)</f>
        <v>36</v>
      </c>
      <c r="CZ468" s="42">
        <f>CY468/COUNTA($BJ468:$CX468)</f>
        <v>0.87804878048780488</v>
      </c>
      <c r="DA468" s="43">
        <f>COUNTIF($BJ468:$CX468,1)</f>
        <v>5</v>
      </c>
      <c r="DB468" s="42">
        <f>DA468/COUNTA($BJ468:$CX468)</f>
        <v>0.12195121951219512</v>
      </c>
      <c r="DC468" s="43">
        <f>COUNTIF($BI468:$CX468,0)</f>
        <v>0</v>
      </c>
      <c r="DD468" s="42">
        <f>DC468/COUNTA($BI468:$CX468)</f>
        <v>0</v>
      </c>
      <c r="DE468" s="43">
        <f>COUNTIF($BI468:$CX468,"KĐG")</f>
        <v>0</v>
      </c>
      <c r="DF468" s="42">
        <f>DE468/COUNTA($BI468:$CX468)</f>
        <v>0</v>
      </c>
      <c r="DG468" s="52">
        <f>(((CY468*2)+(DA468*1)+(DC468*0)))/COUNTA($BI468:$CX468)</f>
        <v>1.8780487804878048</v>
      </c>
      <c r="DH468" s="43" t="str">
        <f>IF(DG468&gt;=1.6,"Đạt mục tiêu",IF(DG468&gt;=1,"Cần cố gắng","Chưa đạt"))</f>
        <v>Đạt mục tiêu</v>
      </c>
      <c r="DI468" s="39"/>
    </row>
    <row r="469" spans="1:114" s="38" customFormat="1" ht="76.5" hidden="1" customHeight="1" x14ac:dyDescent="0.25">
      <c r="A469" s="282"/>
      <c r="B469" s="268"/>
      <c r="C469" s="310" t="s">
        <v>216</v>
      </c>
      <c r="D469" s="310" t="s">
        <v>34</v>
      </c>
      <c r="E469" s="310" t="s">
        <v>215</v>
      </c>
      <c r="F469" s="310" t="s">
        <v>34</v>
      </c>
      <c r="G469" s="310" t="s">
        <v>215</v>
      </c>
      <c r="H469" s="310" t="s">
        <v>215</v>
      </c>
      <c r="I469" s="327"/>
      <c r="J469" s="329" t="s">
        <v>115</v>
      </c>
      <c r="K469" s="329" t="s">
        <v>27</v>
      </c>
      <c r="L469" s="310" t="s">
        <v>201</v>
      </c>
      <c r="M469" s="341" t="s">
        <v>37</v>
      </c>
      <c r="N469" s="51" t="s">
        <v>24</v>
      </c>
      <c r="O469" s="84"/>
      <c r="P469" s="341" t="s">
        <v>24</v>
      </c>
      <c r="Q469" s="341"/>
      <c r="R469" s="341"/>
      <c r="S469" s="341"/>
      <c r="T469" s="341"/>
      <c r="U469" s="341"/>
      <c r="V469" s="341"/>
      <c r="W469" s="341"/>
      <c r="X469" s="341"/>
      <c r="Y469" s="341"/>
      <c r="Z469" s="341"/>
      <c r="AA469" s="47">
        <f>COUNTIF(P469:Z469,"x")</f>
        <v>1</v>
      </c>
      <c r="AB469" s="329"/>
      <c r="AC469" s="341"/>
      <c r="AD469" s="329" t="s">
        <v>144</v>
      </c>
      <c r="AE469" s="329"/>
      <c r="AF469" s="329"/>
      <c r="AG469" s="329"/>
      <c r="AH469" s="341"/>
      <c r="AI469" s="341"/>
      <c r="AJ469" s="341"/>
      <c r="AK469" s="341"/>
      <c r="AL469" s="329"/>
      <c r="AM469" s="329"/>
      <c r="AN469" s="329"/>
      <c r="AO469" s="329"/>
      <c r="AP469" s="329"/>
      <c r="AQ469" s="329"/>
      <c r="AR469" s="329"/>
      <c r="AS469" s="329"/>
      <c r="AT469" s="329"/>
      <c r="AU469" s="329"/>
      <c r="AV469" s="329"/>
      <c r="AW469" s="329"/>
      <c r="AX469" s="329"/>
      <c r="AY469" s="39"/>
      <c r="AZ469" s="39"/>
      <c r="BA469" s="39"/>
      <c r="BB469" s="39"/>
      <c r="BC469" s="329"/>
      <c r="BD469" s="329"/>
      <c r="BE469" s="329"/>
      <c r="BF469" s="329"/>
      <c r="BG469" s="329"/>
      <c r="BH469" s="329"/>
      <c r="BI469" s="329"/>
      <c r="BJ469" s="45">
        <v>2</v>
      </c>
      <c r="BK469" s="45">
        <v>1</v>
      </c>
      <c r="BL469" s="45">
        <v>2</v>
      </c>
      <c r="BM469" s="45">
        <v>2</v>
      </c>
      <c r="BN469" s="45">
        <v>2</v>
      </c>
      <c r="BO469" s="45">
        <v>2</v>
      </c>
      <c r="BP469" s="45">
        <v>2</v>
      </c>
      <c r="BQ469" s="45">
        <v>2</v>
      </c>
      <c r="BR469" s="45">
        <v>2</v>
      </c>
      <c r="BS469" s="45">
        <v>2</v>
      </c>
      <c r="BT469" s="45">
        <v>1</v>
      </c>
      <c r="BU469" s="45">
        <v>2</v>
      </c>
      <c r="BV469" s="45">
        <v>2</v>
      </c>
      <c r="BW469" s="45">
        <v>2</v>
      </c>
      <c r="BX469" s="45">
        <v>2</v>
      </c>
      <c r="BY469" s="45">
        <v>2</v>
      </c>
      <c r="BZ469" s="45">
        <v>1</v>
      </c>
      <c r="CA469" s="45">
        <v>2</v>
      </c>
      <c r="CB469" s="45">
        <v>2</v>
      </c>
      <c r="CC469" s="45">
        <v>2</v>
      </c>
      <c r="CD469" s="45">
        <v>2</v>
      </c>
      <c r="CE469" s="45">
        <v>2</v>
      </c>
      <c r="CF469" s="45">
        <v>2</v>
      </c>
      <c r="CG469" s="45">
        <v>2</v>
      </c>
      <c r="CH469" s="45">
        <v>2</v>
      </c>
      <c r="CI469" s="45">
        <v>2</v>
      </c>
      <c r="CJ469" s="45">
        <v>2</v>
      </c>
      <c r="CK469" s="45">
        <v>2</v>
      </c>
      <c r="CL469" s="45">
        <v>2</v>
      </c>
      <c r="CM469" s="45">
        <v>2</v>
      </c>
      <c r="CN469" s="45">
        <v>1</v>
      </c>
      <c r="CO469" s="45">
        <v>2</v>
      </c>
      <c r="CP469" s="45">
        <v>2</v>
      </c>
      <c r="CQ469" s="45">
        <v>2</v>
      </c>
      <c r="CR469" s="45">
        <v>2</v>
      </c>
      <c r="CS469" s="45">
        <v>2</v>
      </c>
      <c r="CT469" s="45">
        <v>2</v>
      </c>
      <c r="CU469" s="45">
        <v>2</v>
      </c>
      <c r="CV469" s="45">
        <v>2</v>
      </c>
      <c r="CW469" s="45">
        <v>2</v>
      </c>
      <c r="CX469" s="45">
        <v>2</v>
      </c>
      <c r="CY469" s="43">
        <f>COUNTIF($BI469:$CX469,2)</f>
        <v>37</v>
      </c>
      <c r="CZ469" s="42">
        <f>CY469/COUNTA($BI469:$CX469)</f>
        <v>0.90243902439024393</v>
      </c>
      <c r="DA469" s="43">
        <f>COUNTIF($BI469:$CX469,1)</f>
        <v>4</v>
      </c>
      <c r="DB469" s="42">
        <f>DA469/COUNTA($BI469:$CX469)</f>
        <v>9.7560975609756101E-2</v>
      </c>
      <c r="DC469" s="43">
        <f>COUNTIF($BI469:$CX469,0)</f>
        <v>0</v>
      </c>
      <c r="DD469" s="42">
        <f>DC469/COUNTA($BI469:$CX469)</f>
        <v>0</v>
      </c>
      <c r="DE469" s="43">
        <f>COUNTIF($BI469:$CX469,"KĐG")</f>
        <v>0</v>
      </c>
      <c r="DF469" s="42">
        <f>DE469/COUNTA($BI469:$CX469)</f>
        <v>0</v>
      </c>
      <c r="DG469" s="52">
        <f>(((CY469*2)+(DA469*1)+(DC469*0)))/COUNTA($BI469:$CX469)</f>
        <v>1.9024390243902438</v>
      </c>
      <c r="DH469" s="43" t="str">
        <f>IF(DG469&gt;=1.6,"Đạt mục tiêu",IF(DG469&gt;=1,"Cần cố gắng","Chưa đạt"))</f>
        <v>Đạt mục tiêu</v>
      </c>
      <c r="DI469" s="39"/>
    </row>
    <row r="470" spans="1:114" ht="21" customHeight="1" x14ac:dyDescent="0.25">
      <c r="A470" s="264"/>
      <c r="B470" s="629"/>
      <c r="C470" s="606" t="s">
        <v>214</v>
      </c>
      <c r="D470" s="607"/>
      <c r="E470" s="608"/>
      <c r="F470" s="607"/>
      <c r="G470" s="607"/>
      <c r="H470" s="613"/>
      <c r="I470" s="528"/>
      <c r="J470" s="262" t="s">
        <v>314</v>
      </c>
      <c r="K470" s="404" t="s">
        <v>314</v>
      </c>
      <c r="L470" s="262" t="s">
        <v>314</v>
      </c>
      <c r="M470" s="387" t="s">
        <v>314</v>
      </c>
      <c r="N470" s="387" t="s">
        <v>314</v>
      </c>
      <c r="O470" s="387" t="s">
        <v>314</v>
      </c>
      <c r="P470" s="387" t="s">
        <v>314</v>
      </c>
      <c r="Q470" s="387" t="s">
        <v>314</v>
      </c>
      <c r="R470" s="387" t="s">
        <v>314</v>
      </c>
      <c r="S470" s="387" t="s">
        <v>314</v>
      </c>
      <c r="T470" s="387" t="s">
        <v>314</v>
      </c>
      <c r="U470" s="387" t="s">
        <v>314</v>
      </c>
      <c r="V470" s="387" t="s">
        <v>314</v>
      </c>
      <c r="W470" s="387" t="s">
        <v>314</v>
      </c>
      <c r="X470" s="387" t="s">
        <v>314</v>
      </c>
      <c r="Y470" s="387" t="s">
        <v>314</v>
      </c>
      <c r="Z470" s="387" t="s">
        <v>314</v>
      </c>
      <c r="AA470" s="387" t="s">
        <v>314</v>
      </c>
      <c r="AB470" s="387" t="s">
        <v>314</v>
      </c>
      <c r="AC470" s="387" t="s">
        <v>314</v>
      </c>
      <c r="AD470" s="387" t="s">
        <v>314</v>
      </c>
      <c r="AE470" s="387" t="s">
        <v>314</v>
      </c>
      <c r="AF470" s="387" t="s">
        <v>314</v>
      </c>
      <c r="AG470" s="387" t="s">
        <v>314</v>
      </c>
      <c r="AH470" s="387" t="s">
        <v>314</v>
      </c>
      <c r="AI470" s="387" t="s">
        <v>314</v>
      </c>
      <c r="AJ470" s="387" t="s">
        <v>314</v>
      </c>
      <c r="AK470" s="387" t="s">
        <v>314</v>
      </c>
      <c r="AL470" s="387" t="s">
        <v>314</v>
      </c>
      <c r="AM470" s="387" t="s">
        <v>314</v>
      </c>
      <c r="AN470" s="387" t="s">
        <v>314</v>
      </c>
      <c r="AO470" s="387" t="s">
        <v>314</v>
      </c>
      <c r="AP470" s="387" t="s">
        <v>314</v>
      </c>
      <c r="AQ470" s="387" t="s">
        <v>314</v>
      </c>
      <c r="AR470" s="387" t="s">
        <v>314</v>
      </c>
      <c r="AS470" s="387" t="s">
        <v>314</v>
      </c>
      <c r="AT470" s="387" t="s">
        <v>314</v>
      </c>
      <c r="AU470" s="387" t="s">
        <v>314</v>
      </c>
      <c r="AV470" s="387" t="s">
        <v>314</v>
      </c>
      <c r="AW470" s="387" t="s">
        <v>314</v>
      </c>
      <c r="AX470" s="387" t="s">
        <v>314</v>
      </c>
      <c r="AY470" s="386" t="s">
        <v>314</v>
      </c>
      <c r="AZ470" s="404"/>
      <c r="BA470" s="262" t="s">
        <v>314</v>
      </c>
      <c r="BB470" s="262"/>
      <c r="BC470" s="387" t="s">
        <v>314</v>
      </c>
      <c r="BD470" s="387" t="s">
        <v>314</v>
      </c>
      <c r="BE470" s="387" t="s">
        <v>314</v>
      </c>
      <c r="BF470" s="387" t="s">
        <v>314</v>
      </c>
      <c r="BG470" s="387" t="s">
        <v>314</v>
      </c>
      <c r="BH470" s="387" t="s">
        <v>314</v>
      </c>
      <c r="BI470" s="387" t="s">
        <v>314</v>
      </c>
      <c r="BJ470" s="387" t="s">
        <v>314</v>
      </c>
      <c r="BK470" s="387" t="s">
        <v>314</v>
      </c>
      <c r="BL470" s="387" t="s">
        <v>314</v>
      </c>
      <c r="BM470" s="387" t="s">
        <v>314</v>
      </c>
      <c r="BN470" s="387" t="s">
        <v>314</v>
      </c>
      <c r="BO470" s="387" t="s">
        <v>314</v>
      </c>
      <c r="BP470" s="387" t="s">
        <v>314</v>
      </c>
      <c r="BQ470" s="387" t="s">
        <v>314</v>
      </c>
      <c r="BR470" s="387" t="s">
        <v>314</v>
      </c>
      <c r="BS470" s="387" t="s">
        <v>314</v>
      </c>
      <c r="BT470" s="387" t="s">
        <v>314</v>
      </c>
      <c r="BU470" s="387" t="s">
        <v>314</v>
      </c>
      <c r="BV470" s="387" t="s">
        <v>314</v>
      </c>
      <c r="BW470" s="387" t="s">
        <v>314</v>
      </c>
      <c r="BX470" s="387" t="s">
        <v>314</v>
      </c>
      <c r="BY470" s="387" t="s">
        <v>314</v>
      </c>
      <c r="BZ470" s="387" t="s">
        <v>314</v>
      </c>
      <c r="CA470" s="387" t="s">
        <v>314</v>
      </c>
      <c r="CB470" s="387" t="s">
        <v>314</v>
      </c>
      <c r="CC470" s="387" t="s">
        <v>314</v>
      </c>
      <c r="CD470" s="387" t="s">
        <v>314</v>
      </c>
      <c r="CE470" s="387" t="s">
        <v>314</v>
      </c>
      <c r="CF470" s="387" t="s">
        <v>314</v>
      </c>
      <c r="CG470" s="387" t="s">
        <v>314</v>
      </c>
      <c r="CH470" s="387" t="s">
        <v>314</v>
      </c>
      <c r="CI470" s="387" t="s">
        <v>314</v>
      </c>
      <c r="CJ470" s="387" t="s">
        <v>314</v>
      </c>
      <c r="CK470" s="387" t="s">
        <v>314</v>
      </c>
      <c r="CL470" s="387" t="s">
        <v>314</v>
      </c>
      <c r="CM470" s="387" t="s">
        <v>314</v>
      </c>
      <c r="CN470" s="387" t="s">
        <v>314</v>
      </c>
      <c r="CO470" s="387" t="s">
        <v>314</v>
      </c>
      <c r="CP470" s="387" t="s">
        <v>314</v>
      </c>
      <c r="CQ470" s="387" t="s">
        <v>314</v>
      </c>
      <c r="CR470" s="387" t="s">
        <v>314</v>
      </c>
      <c r="CS470" s="387" t="s">
        <v>314</v>
      </c>
      <c r="CT470" s="387" t="s">
        <v>314</v>
      </c>
      <c r="CU470" s="387" t="s">
        <v>314</v>
      </c>
      <c r="CV470" s="387" t="s">
        <v>314</v>
      </c>
      <c r="CW470" s="387" t="s">
        <v>314</v>
      </c>
      <c r="CX470" s="387" t="s">
        <v>314</v>
      </c>
      <c r="CY470" s="387" t="s">
        <v>314</v>
      </c>
      <c r="CZ470" s="387" t="s">
        <v>314</v>
      </c>
      <c r="DA470" s="387" t="s">
        <v>314</v>
      </c>
      <c r="DB470" s="387" t="s">
        <v>314</v>
      </c>
      <c r="DC470" s="387" t="s">
        <v>314</v>
      </c>
      <c r="DD470" s="387" t="s">
        <v>314</v>
      </c>
      <c r="DE470" s="387" t="s">
        <v>314</v>
      </c>
      <c r="DF470" s="387" t="s">
        <v>314</v>
      </c>
      <c r="DG470" s="387" t="s">
        <v>314</v>
      </c>
      <c r="DH470" s="387" t="s">
        <v>314</v>
      </c>
      <c r="DI470" s="262" t="s">
        <v>314</v>
      </c>
    </row>
    <row r="471" spans="1:114" s="38" customFormat="1" ht="39.75" customHeight="1" x14ac:dyDescent="0.25">
      <c r="A471" s="267">
        <v>52</v>
      </c>
      <c r="B471" s="631"/>
      <c r="C471" s="317" t="s">
        <v>213</v>
      </c>
      <c r="D471" s="445" t="s">
        <v>35</v>
      </c>
      <c r="E471" s="317" t="s">
        <v>212</v>
      </c>
      <c r="F471" s="445" t="s">
        <v>34</v>
      </c>
      <c r="G471" s="310" t="s">
        <v>212</v>
      </c>
      <c r="H471" s="330" t="s">
        <v>211</v>
      </c>
      <c r="I471" s="528" t="s">
        <v>1123</v>
      </c>
      <c r="J471" s="259" t="s">
        <v>33</v>
      </c>
      <c r="K471" s="580" t="s">
        <v>157</v>
      </c>
      <c r="L471" s="405" t="s">
        <v>201</v>
      </c>
      <c r="M471" s="341" t="s">
        <v>37</v>
      </c>
      <c r="N471" s="51" t="s">
        <v>24</v>
      </c>
      <c r="O471" s="58"/>
      <c r="P471" s="326"/>
      <c r="Q471" s="326"/>
      <c r="R471" s="326"/>
      <c r="S471" s="326"/>
      <c r="T471" s="326"/>
      <c r="U471" s="326"/>
      <c r="V471" s="326"/>
      <c r="W471" s="326" t="s">
        <v>24</v>
      </c>
      <c r="X471" s="326"/>
      <c r="Y471" s="326"/>
      <c r="Z471" s="326"/>
      <c r="AA471" s="47">
        <f>COUNTIF(P471:Z471,"x")</f>
        <v>1</v>
      </c>
      <c r="AB471" s="326"/>
      <c r="AC471" s="341"/>
      <c r="AD471" s="329"/>
      <c r="AE471" s="329"/>
      <c r="AF471" s="329"/>
      <c r="AG471" s="329"/>
      <c r="AH471" s="341"/>
      <c r="AI471" s="341"/>
      <c r="AJ471" s="341"/>
      <c r="AK471" s="341"/>
      <c r="AL471" s="329"/>
      <c r="AM471" s="329"/>
      <c r="AN471" s="329"/>
      <c r="AO471" s="329"/>
      <c r="AP471" s="329"/>
      <c r="AQ471" s="329"/>
      <c r="AR471" s="329"/>
      <c r="AS471" s="329"/>
      <c r="AT471" s="329"/>
      <c r="AU471" s="329" t="s">
        <v>46</v>
      </c>
      <c r="AV471" s="329"/>
      <c r="AW471" s="329"/>
      <c r="AX471" s="329"/>
      <c r="AY471" s="580" t="s">
        <v>40</v>
      </c>
      <c r="AZ471" s="47" t="s">
        <v>40</v>
      </c>
      <c r="BA471" s="47" t="s">
        <v>40</v>
      </c>
      <c r="BB471" s="47" t="s">
        <v>32</v>
      </c>
      <c r="BC471" s="329"/>
      <c r="BD471" s="329"/>
      <c r="BE471" s="329"/>
      <c r="BF471" s="329"/>
      <c r="BG471" s="329"/>
      <c r="BH471" s="329"/>
      <c r="BI471" s="329"/>
      <c r="BJ471" s="45">
        <v>2</v>
      </c>
      <c r="BK471" s="45">
        <v>2</v>
      </c>
      <c r="BL471" s="45">
        <v>2</v>
      </c>
      <c r="BM471" s="45">
        <v>2</v>
      </c>
      <c r="BN471" s="45">
        <v>2</v>
      </c>
      <c r="BO471" s="45">
        <v>2</v>
      </c>
      <c r="BP471" s="45">
        <v>2</v>
      </c>
      <c r="BQ471" s="45">
        <v>2</v>
      </c>
      <c r="BR471" s="45">
        <v>2</v>
      </c>
      <c r="BS471" s="45">
        <v>2</v>
      </c>
      <c r="BT471" s="45">
        <v>2</v>
      </c>
      <c r="BU471" s="45">
        <v>2</v>
      </c>
      <c r="BV471" s="45">
        <v>2</v>
      </c>
      <c r="BW471" s="45">
        <v>2</v>
      </c>
      <c r="BX471" s="45">
        <v>2</v>
      </c>
      <c r="BY471" s="45">
        <v>2</v>
      </c>
      <c r="BZ471" s="45">
        <v>2</v>
      </c>
      <c r="CA471" s="45">
        <v>2</v>
      </c>
      <c r="CB471" s="45">
        <v>2</v>
      </c>
      <c r="CC471" s="45">
        <v>2</v>
      </c>
      <c r="CD471" s="45">
        <v>2</v>
      </c>
      <c r="CE471" s="45">
        <v>2</v>
      </c>
      <c r="CF471" s="45">
        <v>2</v>
      </c>
      <c r="CG471" s="45">
        <v>2</v>
      </c>
      <c r="CH471" s="45">
        <v>2</v>
      </c>
      <c r="CI471" s="45">
        <v>2</v>
      </c>
      <c r="CJ471" s="45">
        <v>2</v>
      </c>
      <c r="CK471" s="45">
        <v>2</v>
      </c>
      <c r="CL471" s="45">
        <v>2</v>
      </c>
      <c r="CM471" s="45">
        <v>2</v>
      </c>
      <c r="CN471" s="45">
        <v>2</v>
      </c>
      <c r="CO471" s="45">
        <v>2</v>
      </c>
      <c r="CP471" s="45">
        <v>2</v>
      </c>
      <c r="CQ471" s="45">
        <v>2</v>
      </c>
      <c r="CR471" s="45">
        <v>2</v>
      </c>
      <c r="CS471" s="45">
        <v>2</v>
      </c>
      <c r="CT471" s="45">
        <v>2</v>
      </c>
      <c r="CU471" s="45"/>
      <c r="CV471" s="45"/>
      <c r="CW471" s="45"/>
      <c r="CX471" s="45">
        <v>2</v>
      </c>
      <c r="CY471" s="40">
        <f>COUNTIF($BI471:$CX471,2)</f>
        <v>38</v>
      </c>
      <c r="CZ471" s="42">
        <f>CY471/COUNTA($BI471:$CX471)</f>
        <v>1</v>
      </c>
      <c r="DA471" s="43">
        <f>COUNTIF($BI471:$CX471,1)</f>
        <v>0</v>
      </c>
      <c r="DB471" s="42">
        <f>DA471/COUNTA($BI471:$CX471)</f>
        <v>0</v>
      </c>
      <c r="DC471" s="43">
        <f>COUNTIF($BI471:$CX471,0)</f>
        <v>0</v>
      </c>
      <c r="DD471" s="42">
        <f>DC471/COUNTA($BI471:$CX471)</f>
        <v>0</v>
      </c>
      <c r="DE471" s="43">
        <f>COUNTIF($BI471:$CX471,"KĐG")</f>
        <v>0</v>
      </c>
      <c r="DF471" s="42">
        <f>DE471/COUNTA($BI471:$CX471)</f>
        <v>0</v>
      </c>
      <c r="DG471" s="52">
        <f>(((CY471*2)+(DA471*1)+(DC471*0)))/COUNTA($BI471:$CX471)</f>
        <v>2</v>
      </c>
      <c r="DH471" s="43" t="str">
        <f>IF(DG471&gt;=1.6,"Đạt mục tiêu",IF(DG471&gt;=1,"Cần cố gắng","Chưa đạt"))</f>
        <v>Đạt mục tiêu</v>
      </c>
      <c r="DI471" s="47"/>
    </row>
    <row r="472" spans="1:114" s="38" customFormat="1" ht="39.75" customHeight="1" x14ac:dyDescent="0.25">
      <c r="A472" s="563">
        <v>53</v>
      </c>
      <c r="B472" s="573"/>
      <c r="C472" s="649" t="s">
        <v>210</v>
      </c>
      <c r="D472" s="572"/>
      <c r="E472" s="649" t="s">
        <v>207</v>
      </c>
      <c r="F472" s="572"/>
      <c r="G472" s="572"/>
      <c r="H472" s="553" t="s">
        <v>1168</v>
      </c>
      <c r="I472" s="528" t="s">
        <v>1123</v>
      </c>
      <c r="J472" s="580"/>
      <c r="K472" s="580" t="s">
        <v>157</v>
      </c>
      <c r="L472" s="405"/>
      <c r="M472" s="586"/>
      <c r="N472" s="51"/>
      <c r="O472" s="58"/>
      <c r="P472" s="577"/>
      <c r="Q472" s="577"/>
      <c r="R472" s="577"/>
      <c r="S472" s="577"/>
      <c r="T472" s="577"/>
      <c r="U472" s="577"/>
      <c r="V472" s="577"/>
      <c r="W472" s="577"/>
      <c r="X472" s="577"/>
      <c r="Y472" s="577"/>
      <c r="Z472" s="577"/>
      <c r="AA472" s="47"/>
      <c r="AB472" s="577"/>
      <c r="AC472" s="586"/>
      <c r="AD472" s="579"/>
      <c r="AE472" s="579"/>
      <c r="AF472" s="579"/>
      <c r="AG472" s="579"/>
      <c r="AH472" s="586"/>
      <c r="AI472" s="586"/>
      <c r="AJ472" s="586"/>
      <c r="AK472" s="586"/>
      <c r="AL472" s="579"/>
      <c r="AM472" s="579"/>
      <c r="AN472" s="579"/>
      <c r="AO472" s="579"/>
      <c r="AP472" s="579"/>
      <c r="AQ472" s="579"/>
      <c r="AR472" s="579"/>
      <c r="AS472" s="579"/>
      <c r="AT472" s="579"/>
      <c r="AU472" s="579"/>
      <c r="AV472" s="579"/>
      <c r="AW472" s="579"/>
      <c r="AX472" s="579"/>
      <c r="AY472" s="580" t="s">
        <v>46</v>
      </c>
      <c r="AZ472" s="47"/>
      <c r="BA472" s="47"/>
      <c r="BB472" s="47"/>
      <c r="BC472" s="579"/>
      <c r="BD472" s="579"/>
      <c r="BE472" s="579"/>
      <c r="BF472" s="579"/>
      <c r="BG472" s="579"/>
      <c r="BH472" s="579"/>
      <c r="BI472" s="579"/>
      <c r="BJ472" s="45"/>
      <c r="BK472" s="45"/>
      <c r="BL472" s="45"/>
      <c r="BM472" s="45"/>
      <c r="BN472" s="45"/>
      <c r="BO472" s="45"/>
      <c r="BP472" s="45"/>
      <c r="BQ472" s="45"/>
      <c r="BR472" s="45"/>
      <c r="BS472" s="45"/>
      <c r="BT472" s="45"/>
      <c r="BU472" s="45"/>
      <c r="BV472" s="45"/>
      <c r="BW472" s="45"/>
      <c r="BX472" s="45"/>
      <c r="BY472" s="45"/>
      <c r="BZ472" s="45"/>
      <c r="CA472" s="45"/>
      <c r="CB472" s="45"/>
      <c r="CC472" s="45"/>
      <c r="CD472" s="45"/>
      <c r="CE472" s="45"/>
      <c r="CF472" s="45"/>
      <c r="CG472" s="45"/>
      <c r="CH472" s="45"/>
      <c r="CI472" s="45"/>
      <c r="CJ472" s="45"/>
      <c r="CK472" s="45"/>
      <c r="CL472" s="45"/>
      <c r="CM472" s="45"/>
      <c r="CN472" s="45"/>
      <c r="CO472" s="45"/>
      <c r="CP472" s="45"/>
      <c r="CQ472" s="45"/>
      <c r="CR472" s="45"/>
      <c r="CS472" s="45"/>
      <c r="CT472" s="45"/>
      <c r="CU472" s="45"/>
      <c r="CV472" s="45"/>
      <c r="CW472" s="45"/>
      <c r="CX472" s="45"/>
      <c r="CY472" s="40"/>
      <c r="CZ472" s="53"/>
      <c r="DA472" s="43"/>
      <c r="DB472" s="42"/>
      <c r="DC472" s="43"/>
      <c r="DD472" s="42"/>
      <c r="DE472" s="43"/>
      <c r="DF472" s="42"/>
      <c r="DG472" s="52"/>
      <c r="DH472" s="43"/>
      <c r="DI472" s="47"/>
    </row>
    <row r="473" spans="1:114" s="38" customFormat="1" ht="135.75" customHeight="1" x14ac:dyDescent="0.25">
      <c r="A473" s="503">
        <v>54</v>
      </c>
      <c r="B473" s="271"/>
      <c r="C473" s="651"/>
      <c r="D473" s="501" t="s">
        <v>35</v>
      </c>
      <c r="E473" s="651"/>
      <c r="F473" s="110" t="s">
        <v>34</v>
      </c>
      <c r="G473" s="310" t="s">
        <v>209</v>
      </c>
      <c r="H473" s="553" t="s">
        <v>1213</v>
      </c>
      <c r="I473" s="528" t="s">
        <v>1123</v>
      </c>
      <c r="J473" s="259" t="s">
        <v>33</v>
      </c>
      <c r="K473" s="580" t="s">
        <v>157</v>
      </c>
      <c r="L473" s="405" t="s">
        <v>204</v>
      </c>
      <c r="M473" s="341"/>
      <c r="N473" s="51" t="s">
        <v>24</v>
      </c>
      <c r="O473" s="58">
        <v>1</v>
      </c>
      <c r="P473" s="326" t="s">
        <v>24</v>
      </c>
      <c r="Q473" s="326"/>
      <c r="R473" s="326"/>
      <c r="S473" s="326"/>
      <c r="T473" s="326"/>
      <c r="U473" s="326"/>
      <c r="V473" s="326"/>
      <c r="W473" s="326"/>
      <c r="X473" s="326"/>
      <c r="Y473" s="326"/>
      <c r="Z473" s="326"/>
      <c r="AA473" s="47"/>
      <c r="AB473" s="329" t="s">
        <v>56</v>
      </c>
      <c r="AC473" s="341"/>
      <c r="AD473" s="329"/>
      <c r="AE473" s="329"/>
      <c r="AF473" s="329"/>
      <c r="AG473" s="329"/>
      <c r="AH473" s="341"/>
      <c r="AI473" s="341"/>
      <c r="AJ473" s="341"/>
      <c r="AK473" s="341"/>
      <c r="AL473" s="329"/>
      <c r="AM473" s="329"/>
      <c r="AN473" s="329"/>
      <c r="AO473" s="329"/>
      <c r="AP473" s="329"/>
      <c r="AQ473" s="329"/>
      <c r="AR473" s="329"/>
      <c r="AS473" s="329"/>
      <c r="AT473" s="329"/>
      <c r="AU473" s="329"/>
      <c r="AV473" s="329"/>
      <c r="AW473" s="329"/>
      <c r="AX473" s="329"/>
      <c r="AY473" s="580"/>
      <c r="AZ473" s="477" t="s">
        <v>46</v>
      </c>
      <c r="BA473" s="47"/>
      <c r="BB473" s="47"/>
      <c r="BC473" s="329"/>
      <c r="BD473" s="329"/>
      <c r="BE473" s="329"/>
      <c r="BF473" s="329"/>
      <c r="BG473" s="329"/>
      <c r="BH473" s="329"/>
      <c r="BI473" s="329"/>
      <c r="BJ473" s="45"/>
      <c r="BK473" s="45"/>
      <c r="BL473" s="45"/>
      <c r="BM473" s="45"/>
      <c r="BN473" s="45"/>
      <c r="BO473" s="45"/>
      <c r="BP473" s="45"/>
      <c r="BQ473" s="45"/>
      <c r="BR473" s="45"/>
      <c r="BS473" s="45"/>
      <c r="BT473" s="45"/>
      <c r="BU473" s="45"/>
      <c r="BV473" s="45"/>
      <c r="BW473" s="45"/>
      <c r="BX473" s="45"/>
      <c r="BY473" s="45"/>
      <c r="BZ473" s="45"/>
      <c r="CA473" s="45"/>
      <c r="CB473" s="45"/>
      <c r="CC473" s="45"/>
      <c r="CD473" s="45"/>
      <c r="CE473" s="45"/>
      <c r="CF473" s="45"/>
      <c r="CG473" s="45"/>
      <c r="CH473" s="45"/>
      <c r="CI473" s="45"/>
      <c r="CJ473" s="45"/>
      <c r="CK473" s="45"/>
      <c r="CL473" s="45"/>
      <c r="CM473" s="45"/>
      <c r="CN473" s="45"/>
      <c r="CO473" s="45"/>
      <c r="CP473" s="45"/>
      <c r="CQ473" s="45"/>
      <c r="CR473" s="45"/>
      <c r="CS473" s="45"/>
      <c r="CT473" s="45"/>
      <c r="CU473" s="45"/>
      <c r="CV473" s="45"/>
      <c r="CW473" s="45"/>
      <c r="CX473" s="45"/>
      <c r="CY473" s="40"/>
      <c r="CZ473" s="53"/>
      <c r="DA473" s="43"/>
      <c r="DB473" s="42"/>
      <c r="DC473" s="43"/>
      <c r="DD473" s="42"/>
      <c r="DE473" s="43"/>
      <c r="DF473" s="42"/>
      <c r="DG473" s="52"/>
      <c r="DH473" s="43"/>
      <c r="DI473" s="47"/>
    </row>
    <row r="474" spans="1:114" s="38" customFormat="1" ht="54.75" hidden="1" customHeight="1" x14ac:dyDescent="0.25">
      <c r="A474" s="282"/>
      <c r="B474" s="268"/>
      <c r="C474" s="614" t="s">
        <v>206</v>
      </c>
      <c r="D474" s="614" t="s">
        <v>35</v>
      </c>
      <c r="E474" s="614" t="s">
        <v>202</v>
      </c>
      <c r="F474" s="614" t="s">
        <v>34</v>
      </c>
      <c r="G474" s="310" t="s">
        <v>205</v>
      </c>
      <c r="H474" s="83" t="s">
        <v>205</v>
      </c>
      <c r="I474" s="327"/>
      <c r="J474" s="329" t="s">
        <v>115</v>
      </c>
      <c r="K474" s="329" t="s">
        <v>27</v>
      </c>
      <c r="L474" s="310" t="s">
        <v>204</v>
      </c>
      <c r="M474" s="341"/>
      <c r="N474" s="51" t="s">
        <v>24</v>
      </c>
      <c r="O474" s="58">
        <v>1</v>
      </c>
      <c r="P474" s="341" t="s">
        <v>24</v>
      </c>
      <c r="Q474" s="341"/>
      <c r="R474" s="341"/>
      <c r="S474" s="341"/>
      <c r="T474" s="341"/>
      <c r="U474" s="341"/>
      <c r="V474" s="341"/>
      <c r="W474" s="341"/>
      <c r="X474" s="341"/>
      <c r="Y474" s="341"/>
      <c r="Z474" s="341"/>
      <c r="AA474" s="47"/>
      <c r="AB474" s="341"/>
      <c r="AC474" s="341"/>
      <c r="AD474" s="329" t="s">
        <v>32</v>
      </c>
      <c r="AE474" s="329"/>
      <c r="AF474" s="329"/>
      <c r="AG474" s="329"/>
      <c r="AH474" s="341"/>
      <c r="AI474" s="341"/>
      <c r="AJ474" s="341"/>
      <c r="AK474" s="318"/>
      <c r="AL474" s="329"/>
      <c r="AM474" s="329"/>
      <c r="AN474" s="329"/>
      <c r="AO474" s="329"/>
      <c r="AP474" s="329"/>
      <c r="AQ474" s="329"/>
      <c r="AR474" s="329"/>
      <c r="AS474" s="329"/>
      <c r="AT474" s="329"/>
      <c r="AU474" s="329"/>
      <c r="AV474" s="329"/>
      <c r="AW474" s="329"/>
      <c r="AX474" s="329"/>
      <c r="AY474" s="39"/>
      <c r="AZ474" s="39"/>
      <c r="BA474" s="39"/>
      <c r="BB474" s="39"/>
      <c r="BC474" s="329"/>
      <c r="BD474" s="329"/>
      <c r="BE474" s="329"/>
      <c r="BF474" s="329"/>
      <c r="BG474" s="329"/>
      <c r="BH474" s="329"/>
      <c r="BI474" s="329"/>
      <c r="BJ474" s="45"/>
      <c r="BK474" s="45"/>
      <c r="BL474" s="45"/>
      <c r="BM474" s="45"/>
      <c r="BN474" s="45"/>
      <c r="BO474" s="45"/>
      <c r="BP474" s="45"/>
      <c r="BQ474" s="45"/>
      <c r="BR474" s="45"/>
      <c r="BS474" s="45"/>
      <c r="BT474" s="45"/>
      <c r="BU474" s="45"/>
      <c r="BV474" s="45"/>
      <c r="BW474" s="45"/>
      <c r="BX474" s="45"/>
      <c r="BY474" s="45"/>
      <c r="BZ474" s="45"/>
      <c r="CA474" s="45"/>
      <c r="CB474" s="45"/>
      <c r="CC474" s="45"/>
      <c r="CD474" s="45"/>
      <c r="CE474" s="45"/>
      <c r="CF474" s="45"/>
      <c r="CG474" s="45"/>
      <c r="CH474" s="45"/>
      <c r="CI474" s="45"/>
      <c r="CJ474" s="45"/>
      <c r="CK474" s="45"/>
      <c r="CL474" s="45"/>
      <c r="CM474" s="45"/>
      <c r="CN474" s="45"/>
      <c r="CO474" s="45"/>
      <c r="CP474" s="45"/>
      <c r="CQ474" s="45"/>
      <c r="CR474" s="45"/>
      <c r="CS474" s="45"/>
      <c r="CT474" s="45"/>
      <c r="CU474" s="45"/>
      <c r="CV474" s="45"/>
      <c r="CW474" s="45"/>
      <c r="CX474" s="45"/>
      <c r="CY474" s="43"/>
      <c r="CZ474" s="53"/>
      <c r="DA474" s="43"/>
      <c r="DB474" s="42"/>
      <c r="DC474" s="43"/>
      <c r="DD474" s="82"/>
      <c r="DE474" s="43"/>
      <c r="DF474" s="42"/>
      <c r="DG474" s="52"/>
      <c r="DH474" s="43"/>
      <c r="DI474" s="39"/>
    </row>
    <row r="475" spans="1:114" s="38" customFormat="1" ht="93.75" customHeight="1" x14ac:dyDescent="0.25">
      <c r="A475" s="267">
        <v>55</v>
      </c>
      <c r="B475" s="268"/>
      <c r="C475" s="657"/>
      <c r="D475" s="616"/>
      <c r="E475" s="657"/>
      <c r="F475" s="616"/>
      <c r="G475" s="310" t="s">
        <v>203</v>
      </c>
      <c r="H475" s="330" t="s">
        <v>1211</v>
      </c>
      <c r="I475" s="528" t="s">
        <v>1123</v>
      </c>
      <c r="J475" s="259" t="s">
        <v>33</v>
      </c>
      <c r="K475" s="580" t="s">
        <v>27</v>
      </c>
      <c r="L475" s="405" t="s">
        <v>201</v>
      </c>
      <c r="M475" s="341" t="s">
        <v>37</v>
      </c>
      <c r="N475" s="51" t="s">
        <v>24</v>
      </c>
      <c r="O475" s="50">
        <v>1</v>
      </c>
      <c r="P475" s="341"/>
      <c r="Q475" s="341"/>
      <c r="R475" s="341"/>
      <c r="S475" s="341"/>
      <c r="T475" s="341"/>
      <c r="U475" s="341"/>
      <c r="V475" s="341"/>
      <c r="W475" s="341"/>
      <c r="X475" s="341" t="s">
        <v>24</v>
      </c>
      <c r="Y475" s="341"/>
      <c r="Z475" s="341"/>
      <c r="AA475" s="47">
        <f>COUNTIF(P475:Z475,"x")</f>
        <v>1</v>
      </c>
      <c r="AB475" s="341"/>
      <c r="AC475" s="341"/>
      <c r="AD475" s="329"/>
      <c r="AE475" s="329"/>
      <c r="AF475" s="329"/>
      <c r="AG475" s="329"/>
      <c r="AH475" s="341"/>
      <c r="AI475" s="341"/>
      <c r="AJ475" s="341"/>
      <c r="AK475" s="341"/>
      <c r="AL475" s="329"/>
      <c r="AM475" s="329"/>
      <c r="AN475" s="329"/>
      <c r="AO475" s="329"/>
      <c r="AP475" s="329"/>
      <c r="AQ475" s="329"/>
      <c r="AR475" s="329"/>
      <c r="AS475" s="329"/>
      <c r="AT475" s="329"/>
      <c r="AU475" s="329"/>
      <c r="AV475" s="329"/>
      <c r="AW475" s="329"/>
      <c r="AX475" s="329"/>
      <c r="AY475" s="580"/>
      <c r="AZ475" s="47" t="s">
        <v>32</v>
      </c>
      <c r="BA475" s="47"/>
      <c r="BB475" s="47"/>
      <c r="BC475" s="329" t="s">
        <v>144</v>
      </c>
      <c r="BD475" s="329"/>
      <c r="BE475" s="329"/>
      <c r="BF475" s="329"/>
      <c r="BG475" s="329"/>
      <c r="BH475" s="329"/>
      <c r="BI475" s="329"/>
      <c r="BJ475" s="45">
        <v>2</v>
      </c>
      <c r="BK475" s="45">
        <v>2</v>
      </c>
      <c r="BL475" s="45">
        <v>2</v>
      </c>
      <c r="BM475" s="45">
        <v>2</v>
      </c>
      <c r="BN475" s="45">
        <v>2</v>
      </c>
      <c r="BO475" s="45">
        <v>2</v>
      </c>
      <c r="BP475" s="45">
        <v>2</v>
      </c>
      <c r="BQ475" s="45">
        <v>2</v>
      </c>
      <c r="BR475" s="45">
        <v>2</v>
      </c>
      <c r="BS475" s="45">
        <v>2</v>
      </c>
      <c r="BT475" s="45">
        <v>2</v>
      </c>
      <c r="BU475" s="45">
        <v>2</v>
      </c>
      <c r="BV475" s="45">
        <v>2</v>
      </c>
      <c r="BW475" s="45">
        <v>2</v>
      </c>
      <c r="BX475" s="45">
        <v>2</v>
      </c>
      <c r="BY475" s="45">
        <v>2</v>
      </c>
      <c r="BZ475" s="45">
        <v>2</v>
      </c>
      <c r="CA475" s="45">
        <v>2</v>
      </c>
      <c r="CB475" s="45">
        <v>2</v>
      </c>
      <c r="CC475" s="45">
        <v>2</v>
      </c>
      <c r="CD475" s="45">
        <v>2</v>
      </c>
      <c r="CE475" s="45">
        <v>2</v>
      </c>
      <c r="CF475" s="45">
        <v>2</v>
      </c>
      <c r="CG475" s="45">
        <v>2</v>
      </c>
      <c r="CH475" s="45">
        <v>2</v>
      </c>
      <c r="CI475" s="45">
        <v>2</v>
      </c>
      <c r="CJ475" s="45">
        <v>2</v>
      </c>
      <c r="CK475" s="45">
        <v>2</v>
      </c>
      <c r="CL475" s="45">
        <v>2</v>
      </c>
      <c r="CM475" s="45">
        <v>2</v>
      </c>
      <c r="CN475" s="45">
        <v>2</v>
      </c>
      <c r="CO475" s="45">
        <v>2</v>
      </c>
      <c r="CP475" s="45">
        <v>2</v>
      </c>
      <c r="CQ475" s="45">
        <v>2</v>
      </c>
      <c r="CR475" s="45">
        <v>2</v>
      </c>
      <c r="CS475" s="45">
        <v>2</v>
      </c>
      <c r="CT475" s="45">
        <v>2</v>
      </c>
      <c r="CU475" s="45"/>
      <c r="CV475" s="45"/>
      <c r="CW475" s="45"/>
      <c r="CX475" s="45">
        <v>2</v>
      </c>
      <c r="CY475" s="43">
        <f>COUNTIF($BI475:$CX475,2)</f>
        <v>38</v>
      </c>
      <c r="CZ475" s="42">
        <f>CY475/COUNTA($BI475:$CX475)</f>
        <v>1</v>
      </c>
      <c r="DA475" s="43">
        <f>COUNTIF($BI475:$CX475,1)</f>
        <v>0</v>
      </c>
      <c r="DB475" s="42">
        <f>DA475/COUNTA($BI475:$CX475)</f>
        <v>0</v>
      </c>
      <c r="DC475" s="43">
        <f>COUNTIF($BI475:$CX475,0)</f>
        <v>0</v>
      </c>
      <c r="DD475" s="42">
        <f>DC475/COUNTA($BI475:$CX475)</f>
        <v>0</v>
      </c>
      <c r="DE475" s="43">
        <f>COUNTIF($BI475:$CX475,"KĐG")</f>
        <v>0</v>
      </c>
      <c r="DF475" s="42">
        <f>DE475/COUNTA($BI475:$CX475)</f>
        <v>0</v>
      </c>
      <c r="DG475" s="52">
        <f>(((CY475*2)+(DA475*1)+(DC475*0)))/COUNTA($BI475:$CX475)</f>
        <v>2</v>
      </c>
      <c r="DH475" s="43" t="str">
        <f>IF(DG475&gt;=1.6,"Đạt mục tiêu",IF(DG475&gt;=1,"Cần cố gắng","Chưa đạt"))</f>
        <v>Đạt mục tiêu</v>
      </c>
      <c r="DI475" s="47"/>
    </row>
    <row r="476" spans="1:114" ht="18.75" customHeight="1" x14ac:dyDescent="0.25">
      <c r="A476" s="264"/>
      <c r="B476" s="629"/>
      <c r="C476" s="606" t="s">
        <v>200</v>
      </c>
      <c r="D476" s="607"/>
      <c r="E476" s="608"/>
      <c r="F476" s="607"/>
      <c r="G476" s="607"/>
      <c r="H476" s="613"/>
      <c r="I476" s="528" t="s">
        <v>1123</v>
      </c>
      <c r="J476" s="262" t="s">
        <v>314</v>
      </c>
      <c r="K476" s="386" t="s">
        <v>314</v>
      </c>
      <c r="L476" s="262" t="s">
        <v>314</v>
      </c>
      <c r="M476" s="385"/>
      <c r="N476" s="385"/>
      <c r="O476" s="385"/>
      <c r="P476" s="385"/>
      <c r="Q476" s="385"/>
      <c r="R476" s="385"/>
      <c r="S476" s="385"/>
      <c r="T476" s="385"/>
      <c r="U476" s="385"/>
      <c r="V476" s="385"/>
      <c r="W476" s="385"/>
      <c r="X476" s="385"/>
      <c r="Y476" s="385"/>
      <c r="Z476" s="385"/>
      <c r="AA476" s="385"/>
      <c r="AB476" s="385"/>
      <c r="AC476" s="385"/>
      <c r="AD476" s="385"/>
      <c r="AE476" s="385"/>
      <c r="AF476" s="385"/>
      <c r="AG476" s="385"/>
      <c r="AH476" s="385"/>
      <c r="AI476" s="385"/>
      <c r="AJ476" s="385"/>
      <c r="AK476" s="385"/>
      <c r="AL476" s="385"/>
      <c r="AM476" s="385"/>
      <c r="AN476" s="385"/>
      <c r="AO476" s="385"/>
      <c r="AP476" s="385"/>
      <c r="AQ476" s="385"/>
      <c r="AR476" s="385"/>
      <c r="AS476" s="385"/>
      <c r="AT476" s="385"/>
      <c r="AU476" s="385"/>
      <c r="AV476" s="385"/>
      <c r="AW476" s="385"/>
      <c r="AX476" s="385"/>
      <c r="AY476" s="386" t="s">
        <v>314</v>
      </c>
      <c r="AZ476" s="386"/>
      <c r="BA476" s="262" t="s">
        <v>314</v>
      </c>
      <c r="BB476" s="262"/>
      <c r="BC476" s="385"/>
      <c r="BD476" s="385"/>
      <c r="BE476" s="385"/>
      <c r="BF476" s="385"/>
      <c r="BG476" s="385"/>
      <c r="BH476" s="385"/>
      <c r="BI476" s="385"/>
      <c r="BJ476" s="385"/>
      <c r="BK476" s="385"/>
      <c r="BL476" s="385"/>
      <c r="BM476" s="385"/>
      <c r="BN476" s="385"/>
      <c r="BO476" s="385"/>
      <c r="BP476" s="385"/>
      <c r="BQ476" s="385"/>
      <c r="BR476" s="385"/>
      <c r="BS476" s="385"/>
      <c r="BT476" s="385"/>
      <c r="BU476" s="385"/>
      <c r="BV476" s="385"/>
      <c r="BW476" s="385"/>
      <c r="BX476" s="385"/>
      <c r="BY476" s="385"/>
      <c r="BZ476" s="385"/>
      <c r="CA476" s="385"/>
      <c r="CB476" s="385"/>
      <c r="CC476" s="385"/>
      <c r="CD476" s="385"/>
      <c r="CE476" s="385"/>
      <c r="CF476" s="385"/>
      <c r="CG476" s="385"/>
      <c r="CH476" s="385"/>
      <c r="CI476" s="385"/>
      <c r="CJ476" s="385"/>
      <c r="CK476" s="385"/>
      <c r="CL476" s="385"/>
      <c r="CM476" s="385"/>
      <c r="CN476" s="385"/>
      <c r="CO476" s="385"/>
      <c r="CP476" s="385"/>
      <c r="CQ476" s="385"/>
      <c r="CR476" s="385"/>
      <c r="CS476" s="385"/>
      <c r="CT476" s="385"/>
      <c r="CU476" s="385"/>
      <c r="CV476" s="385"/>
      <c r="CW476" s="385"/>
      <c r="CX476" s="385"/>
      <c r="CY476" s="385"/>
      <c r="CZ476" s="385"/>
      <c r="DA476" s="385"/>
      <c r="DB476" s="385"/>
      <c r="DC476" s="385"/>
      <c r="DD476" s="385"/>
      <c r="DE476" s="385"/>
      <c r="DF476" s="385"/>
      <c r="DG476" s="385"/>
      <c r="DH476" s="385"/>
      <c r="DI476" s="262" t="s">
        <v>314</v>
      </c>
    </row>
    <row r="477" spans="1:114" ht="39.75" customHeight="1" x14ac:dyDescent="0.25">
      <c r="A477" s="264"/>
      <c r="B477" s="631"/>
      <c r="C477" s="606" t="s">
        <v>199</v>
      </c>
      <c r="D477" s="607"/>
      <c r="E477" s="608"/>
      <c r="F477" s="607"/>
      <c r="G477" s="607"/>
      <c r="H477" s="608"/>
      <c r="I477" s="528"/>
      <c r="J477" s="565"/>
      <c r="K477" s="385"/>
      <c r="L477" s="565"/>
      <c r="M477" s="565"/>
      <c r="N477" s="565"/>
      <c r="O477" s="565"/>
      <c r="P477" s="565"/>
      <c r="Q477" s="565"/>
      <c r="R477" s="565"/>
      <c r="S477" s="565"/>
      <c r="T477" s="565"/>
      <c r="U477" s="565"/>
      <c r="V477" s="565"/>
      <c r="W477" s="565"/>
      <c r="X477" s="565"/>
      <c r="Y477" s="565"/>
      <c r="Z477" s="565"/>
      <c r="AA477" s="565"/>
      <c r="AB477" s="565"/>
      <c r="AC477" s="565"/>
      <c r="AD477" s="565"/>
      <c r="AE477" s="565"/>
      <c r="AF477" s="565"/>
      <c r="AG477" s="565"/>
      <c r="AH477" s="565"/>
      <c r="AI477" s="565"/>
      <c r="AJ477" s="565"/>
      <c r="AK477" s="565"/>
      <c r="AL477" s="565"/>
      <c r="AM477" s="565"/>
      <c r="AN477" s="565"/>
      <c r="AO477" s="565"/>
      <c r="AP477" s="565"/>
      <c r="AQ477" s="565"/>
      <c r="AR477" s="565"/>
      <c r="AS477" s="565"/>
      <c r="AT477" s="565"/>
      <c r="AU477" s="565"/>
      <c r="AV477" s="565"/>
      <c r="AW477" s="565"/>
      <c r="AX477" s="565"/>
      <c r="AY477" s="598"/>
      <c r="AZ477" s="566"/>
      <c r="BA477" s="566"/>
      <c r="BB477" s="566"/>
      <c r="BC477" s="565"/>
      <c r="BD477" s="565"/>
      <c r="BE477" s="565"/>
      <c r="BF477" s="565"/>
      <c r="BG477" s="565"/>
      <c r="BH477" s="565"/>
      <c r="BI477" s="565"/>
      <c r="BJ477" s="565"/>
      <c r="BK477" s="565"/>
      <c r="BL477" s="565"/>
      <c r="BM477" s="565"/>
      <c r="BN477" s="565"/>
      <c r="BO477" s="565"/>
      <c r="BP477" s="565"/>
      <c r="BQ477" s="565"/>
      <c r="BR477" s="565"/>
      <c r="BS477" s="565"/>
      <c r="BT477" s="565"/>
      <c r="BU477" s="565"/>
      <c r="BV477" s="565"/>
      <c r="BW477" s="565"/>
      <c r="BX477" s="565"/>
      <c r="BY477" s="565"/>
      <c r="BZ477" s="565"/>
      <c r="CA477" s="565"/>
      <c r="CB477" s="565"/>
      <c r="CC477" s="565"/>
      <c r="CD477" s="565"/>
      <c r="CE477" s="565"/>
      <c r="CF477" s="565"/>
      <c r="CG477" s="565"/>
      <c r="CH477" s="565"/>
      <c r="CI477" s="565"/>
      <c r="CJ477" s="565"/>
      <c r="CK477" s="565"/>
      <c r="CL477" s="565"/>
      <c r="CM477" s="565"/>
      <c r="CN477" s="565"/>
      <c r="CO477" s="565"/>
      <c r="CP477" s="565"/>
      <c r="CQ477" s="565"/>
      <c r="CR477" s="565"/>
      <c r="CS477" s="565"/>
      <c r="CT477" s="565"/>
      <c r="CU477" s="565"/>
      <c r="CV477" s="565"/>
      <c r="CW477" s="565"/>
      <c r="CX477" s="565"/>
      <c r="CY477" s="565"/>
      <c r="CZ477" s="565"/>
      <c r="DA477" s="565"/>
      <c r="DB477" s="565"/>
      <c r="DC477" s="565"/>
      <c r="DD477" s="565"/>
      <c r="DE477" s="565"/>
      <c r="DF477" s="565"/>
      <c r="DG477" s="565"/>
      <c r="DH477" s="565"/>
      <c r="DI477" s="567"/>
    </row>
    <row r="478" spans="1:114" s="55" customFormat="1" ht="39" customHeight="1" x14ac:dyDescent="0.25">
      <c r="A478" s="648">
        <v>56</v>
      </c>
      <c r="B478" s="629"/>
      <c r="C478" s="682" t="s">
        <v>198</v>
      </c>
      <c r="D478" s="616" t="s">
        <v>35</v>
      </c>
      <c r="E478" s="657" t="s">
        <v>197</v>
      </c>
      <c r="F478" s="616" t="s">
        <v>34</v>
      </c>
      <c r="G478" s="616" t="s">
        <v>197</v>
      </c>
      <c r="H478" s="366" t="s">
        <v>196</v>
      </c>
      <c r="I478" s="528" t="s">
        <v>1123</v>
      </c>
      <c r="J478" s="401" t="s">
        <v>33</v>
      </c>
      <c r="K478" s="444" t="s">
        <v>157</v>
      </c>
      <c r="L478" s="407" t="s">
        <v>26</v>
      </c>
      <c r="M478" s="332" t="s">
        <v>37</v>
      </c>
      <c r="N478" s="336" t="s">
        <v>24</v>
      </c>
      <c r="O478" s="315"/>
      <c r="P478" s="80" t="s">
        <v>24</v>
      </c>
      <c r="Q478" s="80"/>
      <c r="R478" s="80"/>
      <c r="S478" s="80"/>
      <c r="T478" s="80"/>
      <c r="U478" s="80"/>
      <c r="V478" s="80"/>
      <c r="W478" s="80"/>
      <c r="X478" s="80"/>
      <c r="Y478" s="80"/>
      <c r="Z478" s="80"/>
      <c r="AA478" s="340">
        <f t="shared" ref="AA478:AA495" si="196">COUNTIF(P478:Z478,"x")</f>
        <v>1</v>
      </c>
      <c r="AB478" s="337" t="s">
        <v>56</v>
      </c>
      <c r="AC478" s="337" t="s">
        <v>56</v>
      </c>
      <c r="AD478" s="337" t="s">
        <v>56</v>
      </c>
      <c r="AE478" s="341"/>
      <c r="AF478" s="341"/>
      <c r="AG478" s="341"/>
      <c r="AH478" s="341"/>
      <c r="AI478" s="341"/>
      <c r="AJ478" s="341"/>
      <c r="AK478" s="341"/>
      <c r="AL478" s="341"/>
      <c r="AM478" s="341"/>
      <c r="AN478" s="341"/>
      <c r="AO478" s="341"/>
      <c r="AP478" s="341"/>
      <c r="AQ478" s="341"/>
      <c r="AR478" s="341"/>
      <c r="AS478" s="341"/>
      <c r="AT478" s="341"/>
      <c r="AU478" s="341"/>
      <c r="AV478" s="341"/>
      <c r="AW478" s="341"/>
      <c r="AX478" s="341"/>
      <c r="AY478" s="578" t="s">
        <v>56</v>
      </c>
      <c r="AZ478" s="476"/>
      <c r="BA478" s="328"/>
      <c r="BB478" s="328"/>
      <c r="BC478" s="341"/>
      <c r="BD478" s="341"/>
      <c r="BE478" s="341"/>
      <c r="BF478" s="341"/>
      <c r="BG478" s="341"/>
      <c r="BH478" s="341"/>
      <c r="BI478" s="341"/>
      <c r="BJ478" s="45">
        <v>2</v>
      </c>
      <c r="BK478" s="45">
        <v>1</v>
      </c>
      <c r="BL478" s="45">
        <v>2</v>
      </c>
      <c r="BM478" s="45">
        <v>2</v>
      </c>
      <c r="BN478" s="45">
        <v>2</v>
      </c>
      <c r="BO478" s="45">
        <v>2</v>
      </c>
      <c r="BP478" s="45">
        <v>1</v>
      </c>
      <c r="BQ478" s="45">
        <v>2</v>
      </c>
      <c r="BR478" s="45">
        <v>2</v>
      </c>
      <c r="BS478" s="45">
        <v>2</v>
      </c>
      <c r="BT478" s="45">
        <v>1</v>
      </c>
      <c r="BU478" s="45">
        <v>2</v>
      </c>
      <c r="BV478" s="45">
        <v>2</v>
      </c>
      <c r="BW478" s="45">
        <v>2</v>
      </c>
      <c r="BX478" s="45">
        <v>2</v>
      </c>
      <c r="BY478" s="45">
        <v>2</v>
      </c>
      <c r="BZ478" s="45">
        <v>1</v>
      </c>
      <c r="CA478" s="45">
        <v>2</v>
      </c>
      <c r="CB478" s="45">
        <v>2</v>
      </c>
      <c r="CC478" s="45">
        <v>2</v>
      </c>
      <c r="CD478" s="45">
        <v>1</v>
      </c>
      <c r="CE478" s="45">
        <v>2</v>
      </c>
      <c r="CF478" s="45">
        <v>2</v>
      </c>
      <c r="CG478" s="45">
        <v>2</v>
      </c>
      <c r="CH478" s="45">
        <v>2</v>
      </c>
      <c r="CI478" s="45">
        <v>2</v>
      </c>
      <c r="CJ478" s="45">
        <v>1</v>
      </c>
      <c r="CK478" s="45">
        <v>2</v>
      </c>
      <c r="CL478" s="45">
        <v>1</v>
      </c>
      <c r="CM478" s="45">
        <v>2</v>
      </c>
      <c r="CN478" s="45">
        <v>1</v>
      </c>
      <c r="CO478" s="45">
        <v>2</v>
      </c>
      <c r="CP478" s="45">
        <v>2</v>
      </c>
      <c r="CQ478" s="45">
        <v>2</v>
      </c>
      <c r="CR478" s="45">
        <v>1</v>
      </c>
      <c r="CS478" s="45">
        <v>2</v>
      </c>
      <c r="CT478" s="45">
        <v>2</v>
      </c>
      <c r="CU478" s="45">
        <v>2</v>
      </c>
      <c r="CV478" s="45">
        <v>2</v>
      </c>
      <c r="CW478" s="45">
        <v>1</v>
      </c>
      <c r="CX478" s="45">
        <v>2</v>
      </c>
      <c r="CY478" s="40">
        <f t="shared" ref="CY478:CY495" si="197">COUNTIF($BI478:$CX478,2)</f>
        <v>31</v>
      </c>
      <c r="CZ478" s="44">
        <f>CY478/COUNTA($BJ478:$CX478)</f>
        <v>0.75609756097560976</v>
      </c>
      <c r="DA478" s="40">
        <f t="shared" ref="DA478:DA483" si="198">COUNTIF($BJ478:$CX478,1)</f>
        <v>10</v>
      </c>
      <c r="DB478" s="44">
        <f t="shared" ref="DB478:DB484" si="199">DA478/COUNTA($BJ478:$CX478)</f>
        <v>0.24390243902439024</v>
      </c>
      <c r="DC478" s="40">
        <f>COUNTIF($BI478:$CX478,0)</f>
        <v>0</v>
      </c>
      <c r="DD478" s="44">
        <f t="shared" ref="DD478:DD495" si="200">DC478/COUNTA($BI478:$CX478)</f>
        <v>0</v>
      </c>
      <c r="DE478" s="43">
        <f t="shared" ref="DE478:DE495" si="201">COUNTIF($BI478:$CX478,"KĐG")</f>
        <v>0</v>
      </c>
      <c r="DF478" s="42">
        <f t="shared" ref="DF478:DF495" si="202">DE478/COUNTA($BI478:$CX478)</f>
        <v>0</v>
      </c>
      <c r="DG478" s="41">
        <f t="shared" ref="DG478:DG495" si="203">(((CY478*2)+(DA478*1)+(DC478*0)))/COUNTA($BI478:$CX478)</f>
        <v>1.7560975609756098</v>
      </c>
      <c r="DH478" s="40" t="str">
        <f t="shared" ref="DH478:DH495" si="204">IF(DG478&gt;=1.6,"Đạt mục tiêu",IF(DG478&gt;=1,"Cần cố gắng","Chưa đạt"))</f>
        <v>Đạt mục tiêu</v>
      </c>
      <c r="DI478" s="328"/>
    </row>
    <row r="479" spans="1:114" s="55" customFormat="1" ht="33.75" customHeight="1" x14ac:dyDescent="0.25">
      <c r="A479" s="627"/>
      <c r="B479" s="630"/>
      <c r="C479" s="683"/>
      <c r="D479" s="623"/>
      <c r="E479" s="632"/>
      <c r="F479" s="623"/>
      <c r="G479" s="623"/>
      <c r="H479" s="367" t="s">
        <v>195</v>
      </c>
      <c r="I479" s="528" t="s">
        <v>1123</v>
      </c>
      <c r="J479" s="392" t="s">
        <v>33</v>
      </c>
      <c r="K479" s="438" t="s">
        <v>157</v>
      </c>
      <c r="L479" s="405" t="s">
        <v>26</v>
      </c>
      <c r="M479" s="341" t="s">
        <v>37</v>
      </c>
      <c r="N479" s="51" t="s">
        <v>24</v>
      </c>
      <c r="O479" s="50"/>
      <c r="P479" s="326"/>
      <c r="Q479" s="326" t="s">
        <v>24</v>
      </c>
      <c r="R479" s="326"/>
      <c r="S479" s="326"/>
      <c r="T479" s="326"/>
      <c r="U479" s="326"/>
      <c r="V479" s="326"/>
      <c r="W479" s="326"/>
      <c r="X479" s="326"/>
      <c r="Y479" s="326"/>
      <c r="Z479" s="326"/>
      <c r="AA479" s="47">
        <f t="shared" si="196"/>
        <v>1</v>
      </c>
      <c r="AB479" s="326"/>
      <c r="AC479" s="341"/>
      <c r="AD479" s="341"/>
      <c r="AE479" s="329" t="s">
        <v>56</v>
      </c>
      <c r="AF479" s="329" t="s">
        <v>56</v>
      </c>
      <c r="AG479" s="329"/>
      <c r="AH479" s="341"/>
      <c r="AI479" s="341"/>
      <c r="AJ479" s="341"/>
      <c r="AK479" s="341"/>
      <c r="AL479" s="341"/>
      <c r="AM479" s="341"/>
      <c r="AN479" s="341"/>
      <c r="AO479" s="341"/>
      <c r="AP479" s="341"/>
      <c r="AQ479" s="341"/>
      <c r="AR479" s="341"/>
      <c r="AS479" s="341"/>
      <c r="AT479" s="341"/>
      <c r="AU479" s="341"/>
      <c r="AV479" s="341"/>
      <c r="AW479" s="341"/>
      <c r="AX479" s="341"/>
      <c r="AY479" s="578" t="s">
        <v>56</v>
      </c>
      <c r="AZ479" s="476"/>
      <c r="BA479" s="328"/>
      <c r="BB479" s="328"/>
      <c r="BC479" s="341"/>
      <c r="BD479" s="341"/>
      <c r="BE479" s="341"/>
      <c r="BF479" s="341"/>
      <c r="BG479" s="341"/>
      <c r="BH479" s="341"/>
      <c r="BI479" s="341"/>
      <c r="BJ479" s="45">
        <v>2</v>
      </c>
      <c r="BK479" s="45">
        <v>1</v>
      </c>
      <c r="BL479" s="45">
        <v>2</v>
      </c>
      <c r="BM479" s="45">
        <v>2</v>
      </c>
      <c r="BN479" s="45">
        <v>2</v>
      </c>
      <c r="BO479" s="45">
        <v>2</v>
      </c>
      <c r="BP479" s="45">
        <v>2</v>
      </c>
      <c r="BQ479" s="45">
        <v>2</v>
      </c>
      <c r="BR479" s="45">
        <v>2</v>
      </c>
      <c r="BS479" s="45">
        <v>2</v>
      </c>
      <c r="BT479" s="45">
        <v>1</v>
      </c>
      <c r="BU479" s="45">
        <v>2</v>
      </c>
      <c r="BV479" s="45">
        <v>2</v>
      </c>
      <c r="BW479" s="45">
        <v>2</v>
      </c>
      <c r="BX479" s="45">
        <v>2</v>
      </c>
      <c r="BY479" s="45">
        <v>2</v>
      </c>
      <c r="BZ479" s="45">
        <v>1</v>
      </c>
      <c r="CA479" s="45">
        <v>2</v>
      </c>
      <c r="CB479" s="45">
        <v>2</v>
      </c>
      <c r="CC479" s="45">
        <v>2</v>
      </c>
      <c r="CD479" s="45">
        <v>2</v>
      </c>
      <c r="CE479" s="45">
        <v>2</v>
      </c>
      <c r="CF479" s="45">
        <v>2</v>
      </c>
      <c r="CG479" s="45">
        <v>2</v>
      </c>
      <c r="CH479" s="45">
        <v>2</v>
      </c>
      <c r="CI479" s="45">
        <v>2</v>
      </c>
      <c r="CJ479" s="45">
        <v>2</v>
      </c>
      <c r="CK479" s="45">
        <v>2</v>
      </c>
      <c r="CL479" s="45">
        <v>2</v>
      </c>
      <c r="CM479" s="45">
        <v>2</v>
      </c>
      <c r="CN479" s="45">
        <v>1</v>
      </c>
      <c r="CO479" s="45">
        <v>2</v>
      </c>
      <c r="CP479" s="45">
        <v>2</v>
      </c>
      <c r="CQ479" s="45">
        <v>2</v>
      </c>
      <c r="CR479" s="45">
        <v>2</v>
      </c>
      <c r="CS479" s="45">
        <v>2</v>
      </c>
      <c r="CT479" s="45">
        <v>2</v>
      </c>
      <c r="CU479" s="45">
        <v>2</v>
      </c>
      <c r="CV479" s="45">
        <v>2</v>
      </c>
      <c r="CW479" s="45">
        <v>2</v>
      </c>
      <c r="CX479" s="45">
        <v>2</v>
      </c>
      <c r="CY479" s="40">
        <f t="shared" si="197"/>
        <v>37</v>
      </c>
      <c r="CZ479" s="44">
        <f>CY479/COUNTA($BJ479:$CX479)</f>
        <v>0.90243902439024393</v>
      </c>
      <c r="DA479" s="40">
        <f t="shared" si="198"/>
        <v>4</v>
      </c>
      <c r="DB479" s="44">
        <f t="shared" si="199"/>
        <v>9.7560975609756101E-2</v>
      </c>
      <c r="DC479" s="40">
        <f>COUNTIF($BI479:$CX479,0)</f>
        <v>0</v>
      </c>
      <c r="DD479" s="44">
        <f t="shared" si="200"/>
        <v>0</v>
      </c>
      <c r="DE479" s="43">
        <f t="shared" si="201"/>
        <v>0</v>
      </c>
      <c r="DF479" s="42">
        <f t="shared" si="202"/>
        <v>0</v>
      </c>
      <c r="DG479" s="41">
        <f t="shared" si="203"/>
        <v>1.9024390243902438</v>
      </c>
      <c r="DH479" s="40" t="str">
        <f t="shared" si="204"/>
        <v>Đạt mục tiêu</v>
      </c>
      <c r="DI479" s="328"/>
    </row>
    <row r="480" spans="1:114" s="55" customFormat="1" ht="33.75" customHeight="1" x14ac:dyDescent="0.25">
      <c r="A480" s="627"/>
      <c r="B480" s="630"/>
      <c r="C480" s="683"/>
      <c r="D480" s="623"/>
      <c r="E480" s="632"/>
      <c r="F480" s="623"/>
      <c r="G480" s="623"/>
      <c r="H480" s="255" t="s">
        <v>194</v>
      </c>
      <c r="I480" s="528" t="s">
        <v>1123</v>
      </c>
      <c r="J480" s="392" t="s">
        <v>33</v>
      </c>
      <c r="K480" s="580" t="s">
        <v>157</v>
      </c>
      <c r="L480" s="405" t="s">
        <v>26</v>
      </c>
      <c r="M480" s="341" t="s">
        <v>37</v>
      </c>
      <c r="N480" s="51" t="s">
        <v>24</v>
      </c>
      <c r="O480" s="50"/>
      <c r="P480" s="326"/>
      <c r="Q480" s="326"/>
      <c r="R480" s="326" t="s">
        <v>24</v>
      </c>
      <c r="S480" s="326"/>
      <c r="T480" s="326"/>
      <c r="U480" s="326"/>
      <c r="V480" s="326"/>
      <c r="W480" s="326"/>
      <c r="X480" s="326"/>
      <c r="Y480" s="326"/>
      <c r="Z480" s="326"/>
      <c r="AA480" s="47">
        <f t="shared" si="196"/>
        <v>1</v>
      </c>
      <c r="AB480" s="326"/>
      <c r="AC480" s="341"/>
      <c r="AD480" s="341"/>
      <c r="AE480" s="341"/>
      <c r="AF480" s="341"/>
      <c r="AG480" s="341" t="s">
        <v>56</v>
      </c>
      <c r="AH480" s="341" t="s">
        <v>56</v>
      </c>
      <c r="AI480" s="341" t="s">
        <v>56</v>
      </c>
      <c r="AJ480" s="341" t="s">
        <v>56</v>
      </c>
      <c r="AK480" s="329"/>
      <c r="AL480" s="341"/>
      <c r="AM480" s="341"/>
      <c r="AN480" s="341"/>
      <c r="AO480" s="341"/>
      <c r="AP480" s="341"/>
      <c r="AQ480" s="341"/>
      <c r="AR480" s="341"/>
      <c r="AS480" s="341"/>
      <c r="AT480" s="341"/>
      <c r="AU480" s="341"/>
      <c r="AV480" s="341"/>
      <c r="AW480" s="341"/>
      <c r="AX480" s="341"/>
      <c r="AY480" s="578" t="s">
        <v>56</v>
      </c>
      <c r="AZ480" s="476"/>
      <c r="BA480" s="328"/>
      <c r="BB480" s="328"/>
      <c r="BC480" s="341"/>
      <c r="BD480" s="341"/>
      <c r="BE480" s="341"/>
      <c r="BF480" s="341"/>
      <c r="BG480" s="341"/>
      <c r="BH480" s="341"/>
      <c r="BI480" s="341"/>
      <c r="BJ480" s="45">
        <v>2</v>
      </c>
      <c r="BK480" s="45">
        <v>1</v>
      </c>
      <c r="BL480" s="45">
        <v>2</v>
      </c>
      <c r="BM480" s="45">
        <v>2</v>
      </c>
      <c r="BN480" s="45">
        <v>1</v>
      </c>
      <c r="BO480" s="45">
        <v>2</v>
      </c>
      <c r="BP480" s="45">
        <v>2</v>
      </c>
      <c r="BQ480" s="45">
        <v>2</v>
      </c>
      <c r="BR480" s="45">
        <v>2</v>
      </c>
      <c r="BS480" s="45">
        <v>2</v>
      </c>
      <c r="BT480" s="45">
        <v>1</v>
      </c>
      <c r="BU480" s="45">
        <v>2</v>
      </c>
      <c r="BV480" s="45">
        <v>2</v>
      </c>
      <c r="BW480" s="45">
        <v>2</v>
      </c>
      <c r="BX480" s="45">
        <v>2</v>
      </c>
      <c r="BY480" s="45">
        <v>2</v>
      </c>
      <c r="BZ480" s="45">
        <v>1</v>
      </c>
      <c r="CA480" s="45">
        <v>2</v>
      </c>
      <c r="CB480" s="45">
        <v>2</v>
      </c>
      <c r="CC480" s="45">
        <v>2</v>
      </c>
      <c r="CD480" s="45">
        <v>2</v>
      </c>
      <c r="CE480" s="45">
        <v>2</v>
      </c>
      <c r="CF480" s="45">
        <v>2</v>
      </c>
      <c r="CG480" s="45">
        <v>2</v>
      </c>
      <c r="CH480" s="45">
        <v>2</v>
      </c>
      <c r="CI480" s="45">
        <v>2</v>
      </c>
      <c r="CJ480" s="45">
        <v>2</v>
      </c>
      <c r="CK480" s="45">
        <v>2</v>
      </c>
      <c r="CL480" s="45">
        <v>2</v>
      </c>
      <c r="CM480" s="45">
        <v>2</v>
      </c>
      <c r="CN480" s="45">
        <v>1</v>
      </c>
      <c r="CO480" s="45">
        <v>2</v>
      </c>
      <c r="CP480" s="45">
        <v>2</v>
      </c>
      <c r="CQ480" s="45">
        <v>2</v>
      </c>
      <c r="CR480" s="45">
        <v>2</v>
      </c>
      <c r="CS480" s="45">
        <v>2</v>
      </c>
      <c r="CT480" s="45">
        <v>2</v>
      </c>
      <c r="CU480" s="45">
        <v>2</v>
      </c>
      <c r="CV480" s="45">
        <v>2</v>
      </c>
      <c r="CW480" s="45">
        <v>2</v>
      </c>
      <c r="CX480" s="45">
        <v>2</v>
      </c>
      <c r="CY480" s="40">
        <f t="shared" si="197"/>
        <v>36</v>
      </c>
      <c r="CZ480" s="44">
        <f>CY480/COUNTA($BJ480:$CX480)</f>
        <v>0.87804878048780488</v>
      </c>
      <c r="DA480" s="40">
        <f t="shared" si="198"/>
        <v>5</v>
      </c>
      <c r="DB480" s="44">
        <f t="shared" si="199"/>
        <v>0.12195121951219512</v>
      </c>
      <c r="DC480" s="40">
        <f>COUNTIF($BI480:$CX480,0)</f>
        <v>0</v>
      </c>
      <c r="DD480" s="44">
        <f t="shared" si="200"/>
        <v>0</v>
      </c>
      <c r="DE480" s="43">
        <f t="shared" si="201"/>
        <v>0</v>
      </c>
      <c r="DF480" s="42">
        <f t="shared" si="202"/>
        <v>0</v>
      </c>
      <c r="DG480" s="41">
        <f t="shared" si="203"/>
        <v>1.8780487804878048</v>
      </c>
      <c r="DH480" s="40" t="str">
        <f t="shared" si="204"/>
        <v>Đạt mục tiêu</v>
      </c>
      <c r="DI480" s="328"/>
    </row>
    <row r="481" spans="1:113" ht="33.75" customHeight="1" x14ac:dyDescent="0.25">
      <c r="A481" s="627"/>
      <c r="B481" s="631"/>
      <c r="C481" s="683"/>
      <c r="D481" s="623"/>
      <c r="E481" s="632"/>
      <c r="F481" s="623"/>
      <c r="G481" s="623"/>
      <c r="H481" s="256" t="s">
        <v>193</v>
      </c>
      <c r="I481" s="528" t="s">
        <v>1123</v>
      </c>
      <c r="J481" s="18" t="s">
        <v>33</v>
      </c>
      <c r="K481" s="18" t="s">
        <v>157</v>
      </c>
      <c r="L481" s="404" t="s">
        <v>26</v>
      </c>
      <c r="M481" s="318" t="s">
        <v>37</v>
      </c>
      <c r="N481" s="342" t="s">
        <v>24</v>
      </c>
      <c r="O481" s="58"/>
      <c r="P481" s="345"/>
      <c r="Q481" s="345"/>
      <c r="R481" s="345"/>
      <c r="S481" s="345"/>
      <c r="T481" s="345"/>
      <c r="U481" s="345"/>
      <c r="V481" s="345" t="s">
        <v>24</v>
      </c>
      <c r="W481" s="345"/>
      <c r="X481" s="345"/>
      <c r="Y481" s="345"/>
      <c r="Z481" s="345"/>
      <c r="AA481" s="47">
        <f t="shared" si="196"/>
        <v>1</v>
      </c>
      <c r="AB481" s="345"/>
      <c r="AC481" s="318"/>
      <c r="AD481" s="318"/>
      <c r="AE481" s="318"/>
      <c r="AF481" s="318"/>
      <c r="AG481" s="318"/>
      <c r="AH481" s="318"/>
      <c r="AI481" s="318"/>
      <c r="AJ481" s="318"/>
      <c r="AK481" s="318"/>
      <c r="AL481" s="318" t="s">
        <v>56</v>
      </c>
      <c r="AM481" s="318" t="s">
        <v>56</v>
      </c>
      <c r="AN481" s="318"/>
      <c r="AO481" s="318" t="s">
        <v>56</v>
      </c>
      <c r="AP481" s="318"/>
      <c r="AQ481" s="318"/>
      <c r="AR481" s="318"/>
      <c r="AS481" s="318"/>
      <c r="AT481" s="318"/>
      <c r="AU481" s="318"/>
      <c r="AV481" s="318"/>
      <c r="AW481" s="318" t="s">
        <v>56</v>
      </c>
      <c r="AX481" s="318" t="s">
        <v>56</v>
      </c>
      <c r="AY481" s="18"/>
      <c r="AZ481" s="413"/>
      <c r="BA481" s="320" t="s">
        <v>56</v>
      </c>
      <c r="BB481" s="469"/>
      <c r="BC481" s="318"/>
      <c r="BD481" s="318"/>
      <c r="BE481" s="318"/>
      <c r="BF481" s="318"/>
      <c r="BG481" s="318"/>
      <c r="BH481" s="318"/>
      <c r="BI481" s="318"/>
      <c r="BJ481" s="45">
        <v>2</v>
      </c>
      <c r="BK481" s="45">
        <v>2</v>
      </c>
      <c r="BL481" s="45">
        <v>2</v>
      </c>
      <c r="BM481" s="45">
        <v>2</v>
      </c>
      <c r="BN481" s="45">
        <v>2</v>
      </c>
      <c r="BO481" s="45">
        <v>2</v>
      </c>
      <c r="BP481" s="45">
        <v>2</v>
      </c>
      <c r="BQ481" s="45">
        <v>2</v>
      </c>
      <c r="BR481" s="45">
        <v>2</v>
      </c>
      <c r="BS481" s="45">
        <v>2</v>
      </c>
      <c r="BT481" s="45">
        <v>2</v>
      </c>
      <c r="BU481" s="45">
        <v>2</v>
      </c>
      <c r="BV481" s="45">
        <v>2</v>
      </c>
      <c r="BW481" s="45">
        <v>2</v>
      </c>
      <c r="BX481" s="45">
        <v>2</v>
      </c>
      <c r="BY481" s="45">
        <v>2</v>
      </c>
      <c r="BZ481" s="45">
        <v>2</v>
      </c>
      <c r="CA481" s="45">
        <v>2</v>
      </c>
      <c r="CB481" s="45">
        <v>2</v>
      </c>
      <c r="CC481" s="45">
        <v>2</v>
      </c>
      <c r="CD481" s="45">
        <v>2</v>
      </c>
      <c r="CE481" s="45">
        <v>2</v>
      </c>
      <c r="CF481" s="45">
        <v>2</v>
      </c>
      <c r="CG481" s="45">
        <v>2</v>
      </c>
      <c r="CH481" s="45">
        <v>2</v>
      </c>
      <c r="CI481" s="45">
        <v>2</v>
      </c>
      <c r="CJ481" s="45">
        <v>2</v>
      </c>
      <c r="CK481" s="45">
        <v>2</v>
      </c>
      <c r="CL481" s="45">
        <v>2</v>
      </c>
      <c r="CM481" s="45">
        <v>2</v>
      </c>
      <c r="CN481" s="45">
        <v>2</v>
      </c>
      <c r="CO481" s="45">
        <v>2</v>
      </c>
      <c r="CP481" s="45">
        <v>2</v>
      </c>
      <c r="CQ481" s="45">
        <v>2</v>
      </c>
      <c r="CR481" s="45">
        <v>2</v>
      </c>
      <c r="CS481" s="45">
        <v>2</v>
      </c>
      <c r="CT481" s="45">
        <v>2</v>
      </c>
      <c r="CU481" s="45"/>
      <c r="CV481" s="45"/>
      <c r="CW481" s="45"/>
      <c r="CX481" s="45">
        <v>2</v>
      </c>
      <c r="CY481" s="40">
        <f t="shared" si="197"/>
        <v>38</v>
      </c>
      <c r="CZ481" s="44">
        <f>CY481/COUNTA($BJ481:$CX481)</f>
        <v>1</v>
      </c>
      <c r="DA481" s="40">
        <f t="shared" si="198"/>
        <v>0</v>
      </c>
      <c r="DB481" s="44">
        <f t="shared" si="199"/>
        <v>0</v>
      </c>
      <c r="DC481" s="40">
        <f>COUNTIF($BI481:$CX481,0)</f>
        <v>0</v>
      </c>
      <c r="DD481" s="44">
        <f t="shared" si="200"/>
        <v>0</v>
      </c>
      <c r="DE481" s="43">
        <f t="shared" si="201"/>
        <v>0</v>
      </c>
      <c r="DF481" s="42">
        <f t="shared" si="202"/>
        <v>0</v>
      </c>
      <c r="DG481" s="41">
        <f t="shared" si="203"/>
        <v>2</v>
      </c>
      <c r="DH481" s="40" t="str">
        <f t="shared" si="204"/>
        <v>Đạt mục tiêu</v>
      </c>
      <c r="DI481" s="320"/>
    </row>
    <row r="482" spans="1:113" s="55" customFormat="1" ht="33" customHeight="1" x14ac:dyDescent="0.25">
      <c r="A482" s="627"/>
      <c r="B482" s="629"/>
      <c r="C482" s="683"/>
      <c r="D482" s="623"/>
      <c r="E482" s="632"/>
      <c r="F482" s="623"/>
      <c r="G482" s="623"/>
      <c r="H482" s="448" t="s">
        <v>1187</v>
      </c>
      <c r="I482" s="528" t="s">
        <v>1123</v>
      </c>
      <c r="J482" s="392" t="s">
        <v>33</v>
      </c>
      <c r="K482" s="580" t="s">
        <v>157</v>
      </c>
      <c r="L482" s="405" t="s">
        <v>26</v>
      </c>
      <c r="M482" s="341" t="s">
        <v>37</v>
      </c>
      <c r="N482" s="51" t="s">
        <v>24</v>
      </c>
      <c r="O482" s="50"/>
      <c r="P482" s="326"/>
      <c r="Q482" s="326"/>
      <c r="R482" s="326"/>
      <c r="S482" s="341"/>
      <c r="T482" s="341"/>
      <c r="U482" s="341"/>
      <c r="V482" s="326"/>
      <c r="W482" s="326" t="s">
        <v>24</v>
      </c>
      <c r="X482" s="326"/>
      <c r="Y482" s="326"/>
      <c r="Z482" s="326"/>
      <c r="AA482" s="47">
        <f t="shared" si="196"/>
        <v>1</v>
      </c>
      <c r="AB482" s="326"/>
      <c r="AC482" s="341"/>
      <c r="AD482" s="341"/>
      <c r="AE482" s="341"/>
      <c r="AF482" s="341"/>
      <c r="AG482" s="341"/>
      <c r="AH482" s="341"/>
      <c r="AI482" s="341"/>
      <c r="AJ482" s="341"/>
      <c r="AK482" s="341"/>
      <c r="AL482" s="341"/>
      <c r="AM482" s="341"/>
      <c r="AN482" s="341"/>
      <c r="AO482" s="341"/>
      <c r="AP482" s="329" t="s">
        <v>56</v>
      </c>
      <c r="AQ482" s="329"/>
      <c r="AR482" s="329" t="s">
        <v>56</v>
      </c>
      <c r="AS482" s="329" t="s">
        <v>56</v>
      </c>
      <c r="AT482" s="329" t="s">
        <v>56</v>
      </c>
      <c r="AU482" s="341"/>
      <c r="AV482" s="341"/>
      <c r="AW482" s="341"/>
      <c r="AX482" s="341"/>
      <c r="AY482" s="578"/>
      <c r="AZ482" s="439"/>
      <c r="BA482" s="328" t="s">
        <v>56</v>
      </c>
      <c r="BB482" s="328"/>
      <c r="BC482" s="341"/>
      <c r="BD482" s="341"/>
      <c r="BE482" s="341"/>
      <c r="BF482" s="341"/>
      <c r="BG482" s="341"/>
      <c r="BH482" s="341"/>
      <c r="BI482" s="341"/>
      <c r="BJ482" s="45">
        <v>2</v>
      </c>
      <c r="BK482" s="45">
        <v>2</v>
      </c>
      <c r="BL482" s="45">
        <v>2</v>
      </c>
      <c r="BM482" s="45">
        <v>2</v>
      </c>
      <c r="BN482" s="45">
        <v>2</v>
      </c>
      <c r="BO482" s="45">
        <v>2</v>
      </c>
      <c r="BP482" s="45">
        <v>2</v>
      </c>
      <c r="BQ482" s="45">
        <v>2</v>
      </c>
      <c r="BR482" s="45">
        <v>2</v>
      </c>
      <c r="BS482" s="45">
        <v>2</v>
      </c>
      <c r="BT482" s="45">
        <v>2</v>
      </c>
      <c r="BU482" s="45">
        <v>2</v>
      </c>
      <c r="BV482" s="45">
        <v>2</v>
      </c>
      <c r="BW482" s="45">
        <v>2</v>
      </c>
      <c r="BX482" s="45">
        <v>2</v>
      </c>
      <c r="BY482" s="45">
        <v>2</v>
      </c>
      <c r="BZ482" s="45">
        <v>2</v>
      </c>
      <c r="CA482" s="45">
        <v>2</v>
      </c>
      <c r="CB482" s="45">
        <v>2</v>
      </c>
      <c r="CC482" s="45">
        <v>2</v>
      </c>
      <c r="CD482" s="45">
        <v>2</v>
      </c>
      <c r="CE482" s="45">
        <v>2</v>
      </c>
      <c r="CF482" s="45">
        <v>2</v>
      </c>
      <c r="CG482" s="45">
        <v>2</v>
      </c>
      <c r="CH482" s="45">
        <v>2</v>
      </c>
      <c r="CI482" s="45">
        <v>2</v>
      </c>
      <c r="CJ482" s="45">
        <v>2</v>
      </c>
      <c r="CK482" s="45">
        <v>2</v>
      </c>
      <c r="CL482" s="45">
        <v>2</v>
      </c>
      <c r="CM482" s="45">
        <v>2</v>
      </c>
      <c r="CN482" s="45">
        <v>2</v>
      </c>
      <c r="CO482" s="45">
        <v>2</v>
      </c>
      <c r="CP482" s="45">
        <v>2</v>
      </c>
      <c r="CQ482" s="45">
        <v>2</v>
      </c>
      <c r="CR482" s="45">
        <v>2</v>
      </c>
      <c r="CS482" s="45">
        <v>2</v>
      </c>
      <c r="CT482" s="45">
        <v>2</v>
      </c>
      <c r="CU482" s="45"/>
      <c r="CV482" s="45"/>
      <c r="CW482" s="45"/>
      <c r="CX482" s="45">
        <v>2</v>
      </c>
      <c r="CY482" s="40">
        <f t="shared" si="197"/>
        <v>38</v>
      </c>
      <c r="CZ482" s="44">
        <f>CY482/COUNTA($BJ482:$CX482)</f>
        <v>1</v>
      </c>
      <c r="DA482" s="40">
        <f t="shared" si="198"/>
        <v>0</v>
      </c>
      <c r="DB482" s="44">
        <f t="shared" si="199"/>
        <v>0</v>
      </c>
      <c r="DC482" s="40">
        <f>COUNTIF($BI482:$CX482,0)</f>
        <v>0</v>
      </c>
      <c r="DD482" s="44">
        <f t="shared" si="200"/>
        <v>0</v>
      </c>
      <c r="DE482" s="43">
        <f t="shared" si="201"/>
        <v>0</v>
      </c>
      <c r="DF482" s="42">
        <f t="shared" si="202"/>
        <v>0</v>
      </c>
      <c r="DG482" s="41">
        <f t="shared" si="203"/>
        <v>2</v>
      </c>
      <c r="DH482" s="40" t="str">
        <f t="shared" si="204"/>
        <v>Đạt mục tiêu</v>
      </c>
      <c r="DI482" s="328"/>
    </row>
    <row r="483" spans="1:113" s="55" customFormat="1" ht="34.5" customHeight="1" x14ac:dyDescent="0.25">
      <c r="A483" s="627"/>
      <c r="B483" s="630"/>
      <c r="C483" s="683"/>
      <c r="D483" s="623"/>
      <c r="E483" s="632"/>
      <c r="F483" s="623"/>
      <c r="G483" s="623"/>
      <c r="H483" s="255" t="s">
        <v>192</v>
      </c>
      <c r="I483" s="528" t="s">
        <v>1123</v>
      </c>
      <c r="J483" s="392" t="s">
        <v>33</v>
      </c>
      <c r="K483" s="580" t="s">
        <v>157</v>
      </c>
      <c r="L483" s="405" t="s">
        <v>26</v>
      </c>
      <c r="M483" s="341" t="s">
        <v>37</v>
      </c>
      <c r="N483" s="51" t="s">
        <v>24</v>
      </c>
      <c r="O483" s="50"/>
      <c r="P483" s="326"/>
      <c r="Q483" s="326"/>
      <c r="R483" s="326"/>
      <c r="S483" s="326" t="s">
        <v>24</v>
      </c>
      <c r="T483" s="326"/>
      <c r="U483" s="326"/>
      <c r="V483" s="326"/>
      <c r="W483" s="326"/>
      <c r="X483" s="326"/>
      <c r="Y483" s="326"/>
      <c r="Z483" s="326"/>
      <c r="AA483" s="47">
        <f t="shared" si="196"/>
        <v>1</v>
      </c>
      <c r="AB483" s="326"/>
      <c r="AC483" s="341"/>
      <c r="AD483" s="341"/>
      <c r="AE483" s="341"/>
      <c r="AF483" s="341"/>
      <c r="AG483" s="341"/>
      <c r="AH483" s="341"/>
      <c r="AI483" s="341"/>
      <c r="AJ483" s="341"/>
      <c r="AK483" s="318" t="s">
        <v>56</v>
      </c>
      <c r="AL483" s="341" t="s">
        <v>56</v>
      </c>
      <c r="AM483" s="341" t="s">
        <v>56</v>
      </c>
      <c r="AN483" s="341" t="s">
        <v>56</v>
      </c>
      <c r="AO483" s="341" t="s">
        <v>56</v>
      </c>
      <c r="AP483" s="341"/>
      <c r="AQ483" s="341"/>
      <c r="AR483" s="341"/>
      <c r="AS483" s="341"/>
      <c r="AT483" s="341"/>
      <c r="AU483" s="341" t="s">
        <v>56</v>
      </c>
      <c r="AV483" s="341"/>
      <c r="AW483" s="341"/>
      <c r="AX483" s="341"/>
      <c r="AY483" s="578"/>
      <c r="AZ483" s="328" t="s">
        <v>56</v>
      </c>
      <c r="BA483" s="328"/>
      <c r="BB483" s="328"/>
      <c r="BC483" s="341"/>
      <c r="BD483" s="341"/>
      <c r="BE483" s="341"/>
      <c r="BF483" s="341"/>
      <c r="BG483" s="341"/>
      <c r="BH483" s="341"/>
      <c r="BI483" s="341"/>
      <c r="BJ483" s="45">
        <v>2</v>
      </c>
      <c r="BK483" s="45">
        <v>1</v>
      </c>
      <c r="BL483" s="45">
        <v>2</v>
      </c>
      <c r="BM483" s="45">
        <v>2</v>
      </c>
      <c r="BN483" s="45">
        <v>2</v>
      </c>
      <c r="BO483" s="45">
        <v>2</v>
      </c>
      <c r="BP483" s="45">
        <v>2</v>
      </c>
      <c r="BQ483" s="45">
        <v>2</v>
      </c>
      <c r="BR483" s="45">
        <v>2</v>
      </c>
      <c r="BS483" s="45">
        <v>2</v>
      </c>
      <c r="BT483" s="45">
        <v>1</v>
      </c>
      <c r="BU483" s="45">
        <v>2</v>
      </c>
      <c r="BV483" s="45">
        <v>2</v>
      </c>
      <c r="BW483" s="45">
        <v>2</v>
      </c>
      <c r="BX483" s="45">
        <v>2</v>
      </c>
      <c r="BY483" s="45">
        <v>2</v>
      </c>
      <c r="BZ483" s="45">
        <v>1</v>
      </c>
      <c r="CA483" s="45">
        <v>2</v>
      </c>
      <c r="CB483" s="45">
        <v>2</v>
      </c>
      <c r="CC483" s="45">
        <v>2</v>
      </c>
      <c r="CD483" s="45">
        <v>2</v>
      </c>
      <c r="CE483" s="45">
        <v>2</v>
      </c>
      <c r="CF483" s="45">
        <v>2</v>
      </c>
      <c r="CG483" s="45">
        <v>2</v>
      </c>
      <c r="CH483" s="45">
        <v>2</v>
      </c>
      <c r="CI483" s="45">
        <v>2</v>
      </c>
      <c r="CJ483" s="45">
        <v>2</v>
      </c>
      <c r="CK483" s="45">
        <v>2</v>
      </c>
      <c r="CL483" s="45">
        <v>2</v>
      </c>
      <c r="CM483" s="45">
        <v>2</v>
      </c>
      <c r="CN483" s="45">
        <v>1</v>
      </c>
      <c r="CO483" s="45">
        <v>2</v>
      </c>
      <c r="CP483" s="45">
        <v>2</v>
      </c>
      <c r="CQ483" s="45">
        <v>2</v>
      </c>
      <c r="CR483" s="45">
        <v>2</v>
      </c>
      <c r="CS483" s="45">
        <v>2</v>
      </c>
      <c r="CT483" s="45">
        <v>2</v>
      </c>
      <c r="CU483" s="45">
        <v>2</v>
      </c>
      <c r="CV483" s="45">
        <v>2</v>
      </c>
      <c r="CW483" s="45">
        <v>2</v>
      </c>
      <c r="CX483" s="45">
        <v>2</v>
      </c>
      <c r="CY483" s="40">
        <f t="shared" si="197"/>
        <v>37</v>
      </c>
      <c r="CZ483" s="53">
        <f>CY483/COUNTA($BI483:$CX483)</f>
        <v>0.90243902439024393</v>
      </c>
      <c r="DA483" s="40">
        <f t="shared" si="198"/>
        <v>4</v>
      </c>
      <c r="DB483" s="44">
        <f t="shared" si="199"/>
        <v>9.7560975609756101E-2</v>
      </c>
      <c r="DC483" s="341"/>
      <c r="DD483" s="44">
        <f t="shared" si="200"/>
        <v>0</v>
      </c>
      <c r="DE483" s="43">
        <f t="shared" si="201"/>
        <v>0</v>
      </c>
      <c r="DF483" s="42">
        <f t="shared" si="202"/>
        <v>0</v>
      </c>
      <c r="DG483" s="41">
        <f t="shared" si="203"/>
        <v>1.9024390243902438</v>
      </c>
      <c r="DH483" s="40" t="str">
        <f t="shared" si="204"/>
        <v>Đạt mục tiêu</v>
      </c>
      <c r="DI483" s="328"/>
    </row>
    <row r="484" spans="1:113" s="55" customFormat="1" ht="22.5" hidden="1" customHeight="1" x14ac:dyDescent="0.25">
      <c r="A484" s="628"/>
      <c r="B484" s="630"/>
      <c r="C484" s="684"/>
      <c r="D484" s="623"/>
      <c r="E484" s="623"/>
      <c r="F484" s="623"/>
      <c r="G484" s="623"/>
      <c r="H484" s="368" t="s">
        <v>191</v>
      </c>
      <c r="I484" s="327"/>
      <c r="J484" s="341" t="s">
        <v>66</v>
      </c>
      <c r="K484" s="329" t="s">
        <v>27</v>
      </c>
      <c r="L484" s="310" t="s">
        <v>26</v>
      </c>
      <c r="M484" s="341" t="s">
        <v>37</v>
      </c>
      <c r="N484" s="51" t="s">
        <v>24</v>
      </c>
      <c r="O484" s="50"/>
      <c r="P484" s="326"/>
      <c r="Q484" s="326"/>
      <c r="R484" s="326"/>
      <c r="S484" s="326"/>
      <c r="T484" s="326"/>
      <c r="U484" s="341" t="s">
        <v>24</v>
      </c>
      <c r="V484" s="326"/>
      <c r="W484" s="326"/>
      <c r="X484" s="326"/>
      <c r="Y484" s="326"/>
      <c r="Z484" s="326"/>
      <c r="AA484" s="47">
        <f t="shared" si="196"/>
        <v>1</v>
      </c>
      <c r="AB484" s="326"/>
      <c r="AC484" s="341"/>
      <c r="AD484" s="341"/>
      <c r="AE484" s="341"/>
      <c r="AF484" s="341"/>
      <c r="AG484" s="341"/>
      <c r="AH484" s="341"/>
      <c r="AI484" s="341"/>
      <c r="AJ484" s="341"/>
      <c r="AK484" s="341"/>
      <c r="AL484" s="341"/>
      <c r="AM484" s="341"/>
      <c r="AN484" s="341"/>
      <c r="AO484" s="341"/>
      <c r="AP484" s="341"/>
      <c r="AQ484" s="341"/>
      <c r="AR484" s="341"/>
      <c r="AS484" s="341"/>
      <c r="AT484" s="341"/>
      <c r="AU484" s="341" t="s">
        <v>56</v>
      </c>
      <c r="AV484" s="341" t="s">
        <v>56</v>
      </c>
      <c r="AW484" s="341"/>
      <c r="AX484" s="341" t="s">
        <v>56</v>
      </c>
      <c r="AY484" s="51"/>
      <c r="AZ484" s="51"/>
      <c r="BA484" s="51"/>
      <c r="BB484" s="51"/>
      <c r="BC484" s="341"/>
      <c r="BD484" s="341"/>
      <c r="BE484" s="341"/>
      <c r="BF484" s="341"/>
      <c r="BG484" s="341"/>
      <c r="BH484" s="341"/>
      <c r="BI484" s="341"/>
      <c r="BJ484" s="45">
        <v>2</v>
      </c>
      <c r="BK484" s="45">
        <v>2</v>
      </c>
      <c r="BL484" s="45">
        <v>2</v>
      </c>
      <c r="BM484" s="45">
        <v>2</v>
      </c>
      <c r="BN484" s="45">
        <v>2</v>
      </c>
      <c r="BO484" s="45">
        <v>2</v>
      </c>
      <c r="BP484" s="45">
        <v>2</v>
      </c>
      <c r="BQ484" s="45">
        <v>2</v>
      </c>
      <c r="BR484" s="45">
        <v>2</v>
      </c>
      <c r="BS484" s="45">
        <v>2</v>
      </c>
      <c r="BT484" s="45">
        <v>2</v>
      </c>
      <c r="BU484" s="45">
        <v>2</v>
      </c>
      <c r="BV484" s="45">
        <v>2</v>
      </c>
      <c r="BW484" s="45">
        <v>2</v>
      </c>
      <c r="BX484" s="45">
        <v>2</v>
      </c>
      <c r="BY484" s="45">
        <v>2</v>
      </c>
      <c r="BZ484" s="45">
        <v>2</v>
      </c>
      <c r="CA484" s="45">
        <v>2</v>
      </c>
      <c r="CB484" s="45">
        <v>2</v>
      </c>
      <c r="CC484" s="45">
        <v>2</v>
      </c>
      <c r="CD484" s="45">
        <v>2</v>
      </c>
      <c r="CE484" s="45">
        <v>2</v>
      </c>
      <c r="CF484" s="45">
        <v>2</v>
      </c>
      <c r="CG484" s="45">
        <v>2</v>
      </c>
      <c r="CH484" s="45">
        <v>2</v>
      </c>
      <c r="CI484" s="45">
        <v>2</v>
      </c>
      <c r="CJ484" s="45">
        <v>2</v>
      </c>
      <c r="CK484" s="45">
        <v>2</v>
      </c>
      <c r="CL484" s="45">
        <v>2</v>
      </c>
      <c r="CM484" s="45">
        <v>2</v>
      </c>
      <c r="CN484" s="45">
        <v>2</v>
      </c>
      <c r="CO484" s="45">
        <v>2</v>
      </c>
      <c r="CP484" s="45">
        <v>2</v>
      </c>
      <c r="CQ484" s="45">
        <v>2</v>
      </c>
      <c r="CR484" s="45">
        <v>2</v>
      </c>
      <c r="CS484" s="45">
        <v>2</v>
      </c>
      <c r="CT484" s="45">
        <v>2</v>
      </c>
      <c r="CU484" s="45"/>
      <c r="CV484" s="45"/>
      <c r="CW484" s="45"/>
      <c r="CX484" s="45">
        <v>2</v>
      </c>
      <c r="CY484" s="40">
        <f t="shared" si="197"/>
        <v>38</v>
      </c>
      <c r="CZ484" s="44">
        <f>CY484/COUNTA($BJ484:$CX484)</f>
        <v>1</v>
      </c>
      <c r="DA484" s="43">
        <f>COUNTIF($BI484:$CX484,1)</f>
        <v>0</v>
      </c>
      <c r="DB484" s="44">
        <f t="shared" si="199"/>
        <v>0</v>
      </c>
      <c r="DC484" s="43">
        <f t="shared" ref="DC484:DC495" si="205">COUNTIF($BI484:$CX484,0)</f>
        <v>0</v>
      </c>
      <c r="DD484" s="44">
        <f t="shared" si="200"/>
        <v>0</v>
      </c>
      <c r="DE484" s="43">
        <f t="shared" si="201"/>
        <v>0</v>
      </c>
      <c r="DF484" s="42">
        <f t="shared" si="202"/>
        <v>0</v>
      </c>
      <c r="DG484" s="41">
        <f t="shared" si="203"/>
        <v>2</v>
      </c>
      <c r="DH484" s="40" t="str">
        <f t="shared" si="204"/>
        <v>Đạt mục tiêu</v>
      </c>
      <c r="DI484" s="51"/>
    </row>
    <row r="485" spans="1:113" s="55" customFormat="1" ht="22.5" hidden="1" customHeight="1" x14ac:dyDescent="0.25">
      <c r="A485" s="628"/>
      <c r="B485" s="630"/>
      <c r="C485" s="684"/>
      <c r="D485" s="623"/>
      <c r="E485" s="623"/>
      <c r="F485" s="623"/>
      <c r="G485" s="623"/>
      <c r="H485" s="78" t="s">
        <v>190</v>
      </c>
      <c r="I485" s="327"/>
      <c r="J485" s="341" t="s">
        <v>47</v>
      </c>
      <c r="K485" s="329" t="s">
        <v>27</v>
      </c>
      <c r="L485" s="112" t="s">
        <v>26</v>
      </c>
      <c r="M485" s="341" t="s">
        <v>37</v>
      </c>
      <c r="N485" s="51" t="s">
        <v>24</v>
      </c>
      <c r="O485" s="50"/>
      <c r="P485" s="326"/>
      <c r="Q485" s="326"/>
      <c r="R485" s="326"/>
      <c r="S485" s="326"/>
      <c r="T485" s="341" t="s">
        <v>24</v>
      </c>
      <c r="U485" s="341"/>
      <c r="V485" s="326"/>
      <c r="W485" s="326"/>
      <c r="X485" s="326"/>
      <c r="Y485" s="326"/>
      <c r="Z485" s="326"/>
      <c r="AA485" s="47">
        <f t="shared" si="196"/>
        <v>1</v>
      </c>
      <c r="AB485" s="326"/>
      <c r="AC485" s="341"/>
      <c r="AD485" s="341"/>
      <c r="AE485" s="341"/>
      <c r="AF485" s="341"/>
      <c r="AG485" s="341"/>
      <c r="AH485" s="341"/>
      <c r="AI485" s="341"/>
      <c r="AJ485" s="341"/>
      <c r="AK485" s="341"/>
      <c r="AL485" s="341"/>
      <c r="AM485" s="341"/>
      <c r="AN485" s="341"/>
      <c r="AO485" s="341"/>
      <c r="AP485" s="341" t="s">
        <v>40</v>
      </c>
      <c r="AQ485" s="341" t="s">
        <v>56</v>
      </c>
      <c r="AR485" s="341" t="s">
        <v>56</v>
      </c>
      <c r="AS485" s="341" t="s">
        <v>56</v>
      </c>
      <c r="AT485" s="341" t="s">
        <v>56</v>
      </c>
      <c r="AU485" s="341"/>
      <c r="AV485" s="341"/>
      <c r="AW485" s="341"/>
      <c r="AX485" s="341"/>
      <c r="AY485" s="51"/>
      <c r="AZ485" s="51"/>
      <c r="BA485" s="51"/>
      <c r="BB485" s="51"/>
      <c r="BC485" s="341"/>
      <c r="BD485" s="341"/>
      <c r="BE485" s="341"/>
      <c r="BF485" s="341"/>
      <c r="BG485" s="341"/>
      <c r="BH485" s="341"/>
      <c r="BI485" s="341"/>
      <c r="BJ485" s="45">
        <v>2</v>
      </c>
      <c r="BK485" s="45">
        <v>2</v>
      </c>
      <c r="BL485" s="45">
        <v>2</v>
      </c>
      <c r="BM485" s="45">
        <v>2</v>
      </c>
      <c r="BN485" s="45">
        <v>2</v>
      </c>
      <c r="BO485" s="45">
        <v>2</v>
      </c>
      <c r="BP485" s="45">
        <v>2</v>
      </c>
      <c r="BQ485" s="45">
        <v>2</v>
      </c>
      <c r="BR485" s="45">
        <v>2</v>
      </c>
      <c r="BS485" s="45">
        <v>2</v>
      </c>
      <c r="BT485" s="45">
        <v>2</v>
      </c>
      <c r="BU485" s="45">
        <v>2</v>
      </c>
      <c r="BV485" s="45">
        <v>2</v>
      </c>
      <c r="BW485" s="45">
        <v>2</v>
      </c>
      <c r="BX485" s="45">
        <v>2</v>
      </c>
      <c r="BY485" s="45">
        <v>2</v>
      </c>
      <c r="BZ485" s="45">
        <v>2</v>
      </c>
      <c r="CA485" s="45">
        <v>2</v>
      </c>
      <c r="CB485" s="45">
        <v>2</v>
      </c>
      <c r="CC485" s="45">
        <v>2</v>
      </c>
      <c r="CD485" s="45">
        <v>2</v>
      </c>
      <c r="CE485" s="45">
        <v>2</v>
      </c>
      <c r="CF485" s="45">
        <v>2</v>
      </c>
      <c r="CG485" s="45">
        <v>2</v>
      </c>
      <c r="CH485" s="45">
        <v>2</v>
      </c>
      <c r="CI485" s="45">
        <v>2</v>
      </c>
      <c r="CJ485" s="45">
        <v>2</v>
      </c>
      <c r="CK485" s="45">
        <v>2</v>
      </c>
      <c r="CL485" s="45">
        <v>2</v>
      </c>
      <c r="CM485" s="45">
        <v>2</v>
      </c>
      <c r="CN485" s="45">
        <v>2</v>
      </c>
      <c r="CO485" s="45">
        <v>2</v>
      </c>
      <c r="CP485" s="45">
        <v>2</v>
      </c>
      <c r="CQ485" s="45">
        <v>2</v>
      </c>
      <c r="CR485" s="45">
        <v>2</v>
      </c>
      <c r="CS485" s="45">
        <v>2</v>
      </c>
      <c r="CT485" s="45">
        <v>2</v>
      </c>
      <c r="CU485" s="45"/>
      <c r="CV485" s="45"/>
      <c r="CW485" s="45"/>
      <c r="CX485" s="45">
        <v>2</v>
      </c>
      <c r="CY485" s="43">
        <f t="shared" si="197"/>
        <v>38</v>
      </c>
      <c r="CZ485" s="44">
        <f>CY485/COUNTA($BJ485:$CX485)</f>
        <v>1</v>
      </c>
      <c r="DA485" s="43">
        <f>COUNTIF($BI485:$CX485,1)</f>
        <v>0</v>
      </c>
      <c r="DB485" s="42">
        <f>DA485/COUNTA($BI485:$CX485)</f>
        <v>0</v>
      </c>
      <c r="DC485" s="43">
        <f t="shared" si="205"/>
        <v>0</v>
      </c>
      <c r="DD485" s="44">
        <f t="shared" si="200"/>
        <v>0</v>
      </c>
      <c r="DE485" s="43">
        <f t="shared" si="201"/>
        <v>0</v>
      </c>
      <c r="DF485" s="42">
        <f t="shared" si="202"/>
        <v>0</v>
      </c>
      <c r="DG485" s="41">
        <f t="shared" si="203"/>
        <v>2</v>
      </c>
      <c r="DH485" s="43" t="str">
        <f t="shared" si="204"/>
        <v>Đạt mục tiêu</v>
      </c>
      <c r="DI485" s="51"/>
    </row>
    <row r="486" spans="1:113" s="55" customFormat="1" ht="22.5" hidden="1" customHeight="1" x14ac:dyDescent="0.25">
      <c r="A486" s="628"/>
      <c r="B486" s="630"/>
      <c r="C486" s="684"/>
      <c r="D486" s="623"/>
      <c r="E486" s="623"/>
      <c r="F486" s="623"/>
      <c r="G486" s="623"/>
      <c r="H486" s="368" t="s">
        <v>189</v>
      </c>
      <c r="I486" s="327"/>
      <c r="J486" s="341" t="s">
        <v>52</v>
      </c>
      <c r="K486" s="329" t="s">
        <v>27</v>
      </c>
      <c r="L486" s="310" t="s">
        <v>26</v>
      </c>
      <c r="M486" s="341" t="s">
        <v>37</v>
      </c>
      <c r="N486" s="51" t="s">
        <v>24</v>
      </c>
      <c r="O486" s="50"/>
      <c r="P486" s="326"/>
      <c r="Q486" s="326"/>
      <c r="R486" s="326"/>
      <c r="S486" s="326"/>
      <c r="T486" s="326"/>
      <c r="U486" s="326"/>
      <c r="V486" s="326"/>
      <c r="W486" s="326"/>
      <c r="X486" s="326" t="s">
        <v>24</v>
      </c>
      <c r="Y486" s="326"/>
      <c r="Z486" s="326"/>
      <c r="AA486" s="47">
        <f t="shared" si="196"/>
        <v>1</v>
      </c>
      <c r="AB486" s="326"/>
      <c r="AC486" s="341"/>
      <c r="AD486" s="341"/>
      <c r="AE486" s="341"/>
      <c r="AF486" s="341"/>
      <c r="AG486" s="341"/>
      <c r="AH486" s="341"/>
      <c r="AI486" s="341"/>
      <c r="AJ486" s="341"/>
      <c r="AK486" s="341"/>
      <c r="AL486" s="341"/>
      <c r="AM486" s="341"/>
      <c r="AN486" s="341"/>
      <c r="AO486" s="341"/>
      <c r="AP486" s="341"/>
      <c r="AQ486" s="341"/>
      <c r="AR486" s="341"/>
      <c r="AS486" s="341"/>
      <c r="AT486" s="341"/>
      <c r="AU486" s="341"/>
      <c r="AV486" s="341"/>
      <c r="AW486" s="341"/>
      <c r="AX486" s="341"/>
      <c r="AY486" s="51"/>
      <c r="AZ486" s="51"/>
      <c r="BA486" s="51"/>
      <c r="BB486" s="51"/>
      <c r="BC486" s="341" t="s">
        <v>56</v>
      </c>
      <c r="BD486" s="341" t="s">
        <v>56</v>
      </c>
      <c r="BE486" s="341"/>
      <c r="BF486" s="341"/>
      <c r="BG486" s="341"/>
      <c r="BH486" s="341"/>
      <c r="BI486" s="341"/>
      <c r="BJ486" s="45">
        <v>2</v>
      </c>
      <c r="BK486" s="45">
        <v>2</v>
      </c>
      <c r="BL486" s="45">
        <v>2</v>
      </c>
      <c r="BM486" s="45">
        <v>2</v>
      </c>
      <c r="BN486" s="45">
        <v>2</v>
      </c>
      <c r="BO486" s="45">
        <v>2</v>
      </c>
      <c r="BP486" s="45">
        <v>2</v>
      </c>
      <c r="BQ486" s="45">
        <v>2</v>
      </c>
      <c r="BR486" s="45">
        <v>2</v>
      </c>
      <c r="BS486" s="45">
        <v>2</v>
      </c>
      <c r="BT486" s="45">
        <v>2</v>
      </c>
      <c r="BU486" s="45">
        <v>2</v>
      </c>
      <c r="BV486" s="45">
        <v>2</v>
      </c>
      <c r="BW486" s="45">
        <v>2</v>
      </c>
      <c r="BX486" s="45">
        <v>2</v>
      </c>
      <c r="BY486" s="45">
        <v>2</v>
      </c>
      <c r="BZ486" s="45">
        <v>2</v>
      </c>
      <c r="CA486" s="45">
        <v>2</v>
      </c>
      <c r="CB486" s="45">
        <v>2</v>
      </c>
      <c r="CC486" s="45">
        <v>2</v>
      </c>
      <c r="CD486" s="45">
        <v>2</v>
      </c>
      <c r="CE486" s="45">
        <v>2</v>
      </c>
      <c r="CF486" s="45">
        <v>2</v>
      </c>
      <c r="CG486" s="45">
        <v>2</v>
      </c>
      <c r="CH486" s="45">
        <v>2</v>
      </c>
      <c r="CI486" s="45">
        <v>2</v>
      </c>
      <c r="CJ486" s="45">
        <v>2</v>
      </c>
      <c r="CK486" s="45">
        <v>2</v>
      </c>
      <c r="CL486" s="45">
        <v>2</v>
      </c>
      <c r="CM486" s="45">
        <v>2</v>
      </c>
      <c r="CN486" s="45">
        <v>2</v>
      </c>
      <c r="CO486" s="45">
        <v>2</v>
      </c>
      <c r="CP486" s="45">
        <v>2</v>
      </c>
      <c r="CQ486" s="45">
        <v>2</v>
      </c>
      <c r="CR486" s="45">
        <v>2</v>
      </c>
      <c r="CS486" s="45">
        <v>2</v>
      </c>
      <c r="CT486" s="45">
        <v>2</v>
      </c>
      <c r="CU486" s="45"/>
      <c r="CV486" s="45"/>
      <c r="CW486" s="45"/>
      <c r="CX486" s="45">
        <v>2</v>
      </c>
      <c r="CY486" s="43">
        <f t="shared" si="197"/>
        <v>38</v>
      </c>
      <c r="CZ486" s="44">
        <f>CY486/COUNTA($BJ486:$CX486)</f>
        <v>1</v>
      </c>
      <c r="DA486" s="43">
        <f>COUNTIF($BI486:$CX486,1)</f>
        <v>0</v>
      </c>
      <c r="DB486" s="42">
        <f>DA486/COUNTA($BI486:$CX486)</f>
        <v>0</v>
      </c>
      <c r="DC486" s="43">
        <f t="shared" si="205"/>
        <v>0</v>
      </c>
      <c r="DD486" s="44">
        <f t="shared" si="200"/>
        <v>0</v>
      </c>
      <c r="DE486" s="43">
        <f t="shared" si="201"/>
        <v>0</v>
      </c>
      <c r="DF486" s="42">
        <f t="shared" si="202"/>
        <v>0</v>
      </c>
      <c r="DG486" s="41">
        <f t="shared" si="203"/>
        <v>2</v>
      </c>
      <c r="DH486" s="43" t="str">
        <f t="shared" si="204"/>
        <v>Đạt mục tiêu</v>
      </c>
      <c r="DI486" s="51"/>
    </row>
    <row r="487" spans="1:113" s="55" customFormat="1" ht="22.5" hidden="1" customHeight="1" x14ac:dyDescent="0.25">
      <c r="A487" s="628"/>
      <c r="B487" s="630"/>
      <c r="C487" s="684"/>
      <c r="D487" s="623"/>
      <c r="E487" s="623"/>
      <c r="F487" s="623"/>
      <c r="G487" s="623"/>
      <c r="H487" s="368" t="s">
        <v>188</v>
      </c>
      <c r="I487" s="327"/>
      <c r="J487" s="341" t="s">
        <v>41</v>
      </c>
      <c r="K487" s="329" t="s">
        <v>27</v>
      </c>
      <c r="L487" s="310" t="s">
        <v>26</v>
      </c>
      <c r="M487" s="341" t="s">
        <v>37</v>
      </c>
      <c r="N487" s="51" t="s">
        <v>24</v>
      </c>
      <c r="O487" s="50"/>
      <c r="P487" s="326"/>
      <c r="Q487" s="326"/>
      <c r="R487" s="326"/>
      <c r="S487" s="326"/>
      <c r="T487" s="326"/>
      <c r="U487" s="326"/>
      <c r="V487" s="326"/>
      <c r="W487" s="326"/>
      <c r="X487" s="326"/>
      <c r="Y487" s="326" t="s">
        <v>24</v>
      </c>
      <c r="Z487" s="326"/>
      <c r="AA487" s="47">
        <f t="shared" si="196"/>
        <v>1</v>
      </c>
      <c r="AB487" s="326"/>
      <c r="AC487" s="341"/>
      <c r="AD487" s="341"/>
      <c r="AE487" s="341"/>
      <c r="AF487" s="341"/>
      <c r="AG487" s="341"/>
      <c r="AH487" s="341"/>
      <c r="AI487" s="341"/>
      <c r="AJ487" s="341"/>
      <c r="AK487" s="341"/>
      <c r="AL487" s="341"/>
      <c r="AM487" s="341"/>
      <c r="AN487" s="341"/>
      <c r="AO487" s="341"/>
      <c r="AP487" s="341"/>
      <c r="AQ487" s="341"/>
      <c r="AR487" s="341"/>
      <c r="AS487" s="341"/>
      <c r="AT487" s="341"/>
      <c r="AU487" s="341"/>
      <c r="AV487" s="341"/>
      <c r="AW487" s="341"/>
      <c r="AX487" s="341"/>
      <c r="AY487" s="51"/>
      <c r="AZ487" s="51"/>
      <c r="BA487" s="51"/>
      <c r="BB487" s="51"/>
      <c r="BC487" s="341"/>
      <c r="BD487" s="341"/>
      <c r="BE487" s="341" t="s">
        <v>56</v>
      </c>
      <c r="BF487" s="341" t="s">
        <v>56</v>
      </c>
      <c r="BG487" s="341" t="s">
        <v>56</v>
      </c>
      <c r="BH487" s="341"/>
      <c r="BI487" s="341"/>
      <c r="BJ487" s="45">
        <v>2</v>
      </c>
      <c r="BK487" s="45">
        <v>2</v>
      </c>
      <c r="BL487" s="45">
        <v>2</v>
      </c>
      <c r="BM487" s="45">
        <v>2</v>
      </c>
      <c r="BN487" s="45">
        <v>2</v>
      </c>
      <c r="BO487" s="45">
        <v>2</v>
      </c>
      <c r="BP487" s="45">
        <v>2</v>
      </c>
      <c r="BQ487" s="45">
        <v>2</v>
      </c>
      <c r="BR487" s="45">
        <v>2</v>
      </c>
      <c r="BS487" s="45">
        <v>2</v>
      </c>
      <c r="BT487" s="45">
        <v>2</v>
      </c>
      <c r="BU487" s="45">
        <v>2</v>
      </c>
      <c r="BV487" s="45">
        <v>2</v>
      </c>
      <c r="BW487" s="45">
        <v>2</v>
      </c>
      <c r="BX487" s="45">
        <v>2</v>
      </c>
      <c r="BY487" s="45">
        <v>2</v>
      </c>
      <c r="BZ487" s="45">
        <v>2</v>
      </c>
      <c r="CA487" s="45">
        <v>2</v>
      </c>
      <c r="CB487" s="45">
        <v>2</v>
      </c>
      <c r="CC487" s="45">
        <v>2</v>
      </c>
      <c r="CD487" s="45">
        <v>2</v>
      </c>
      <c r="CE487" s="45">
        <v>2</v>
      </c>
      <c r="CF487" s="45">
        <v>2</v>
      </c>
      <c r="CG487" s="45">
        <v>2</v>
      </c>
      <c r="CH487" s="45">
        <v>2</v>
      </c>
      <c r="CI487" s="45">
        <v>2</v>
      </c>
      <c r="CJ487" s="45">
        <v>2</v>
      </c>
      <c r="CK487" s="45">
        <v>2</v>
      </c>
      <c r="CL487" s="45">
        <v>2</v>
      </c>
      <c r="CM487" s="45">
        <v>2</v>
      </c>
      <c r="CN487" s="45">
        <v>2</v>
      </c>
      <c r="CO487" s="45">
        <v>2</v>
      </c>
      <c r="CP487" s="45">
        <v>2</v>
      </c>
      <c r="CQ487" s="45">
        <v>2</v>
      </c>
      <c r="CR487" s="45">
        <v>2</v>
      </c>
      <c r="CS487" s="45">
        <v>2</v>
      </c>
      <c r="CT487" s="45">
        <v>2</v>
      </c>
      <c r="CU487" s="45"/>
      <c r="CV487" s="45"/>
      <c r="CW487" s="45"/>
      <c r="CX487" s="45">
        <v>2</v>
      </c>
      <c r="CY487" s="43">
        <f t="shared" si="197"/>
        <v>38</v>
      </c>
      <c r="CZ487" s="42">
        <f>CY487/COUNTA($BI487:$CX487)</f>
        <v>1</v>
      </c>
      <c r="DA487" s="43">
        <f>COUNTIF($BI487:$CX487,1)</f>
        <v>0</v>
      </c>
      <c r="DB487" s="42">
        <f>DA487/COUNTA($BI487:$CX487)</f>
        <v>0</v>
      </c>
      <c r="DC487" s="43">
        <f t="shared" si="205"/>
        <v>0</v>
      </c>
      <c r="DD487" s="44">
        <f t="shared" si="200"/>
        <v>0</v>
      </c>
      <c r="DE487" s="43">
        <f t="shared" si="201"/>
        <v>0</v>
      </c>
      <c r="DF487" s="42">
        <f t="shared" si="202"/>
        <v>0</v>
      </c>
      <c r="DG487" s="52">
        <f t="shared" si="203"/>
        <v>2</v>
      </c>
      <c r="DH487" s="43" t="str">
        <f t="shared" si="204"/>
        <v>Đạt mục tiêu</v>
      </c>
      <c r="DI487" s="51"/>
    </row>
    <row r="488" spans="1:113" s="38" customFormat="1" ht="22.5" hidden="1" customHeight="1" x14ac:dyDescent="0.25">
      <c r="A488" s="628"/>
      <c r="B488" s="631"/>
      <c r="C488" s="684"/>
      <c r="D488" s="623"/>
      <c r="E488" s="623"/>
      <c r="F488" s="623"/>
      <c r="G488" s="623"/>
      <c r="H488" s="368" t="s">
        <v>187</v>
      </c>
      <c r="I488" s="327"/>
      <c r="J488" s="329" t="s">
        <v>49</v>
      </c>
      <c r="K488" s="329" t="s">
        <v>27</v>
      </c>
      <c r="L488" s="310" t="s">
        <v>26</v>
      </c>
      <c r="M488" s="341" t="s">
        <v>37</v>
      </c>
      <c r="N488" s="51" t="s">
        <v>24</v>
      </c>
      <c r="O488" s="50"/>
      <c r="P488" s="341"/>
      <c r="Q488" s="341"/>
      <c r="R488" s="341"/>
      <c r="S488" s="341"/>
      <c r="T488" s="341"/>
      <c r="U488" s="341"/>
      <c r="V488" s="341"/>
      <c r="W488" s="341"/>
      <c r="X488" s="341"/>
      <c r="Y488" s="341"/>
      <c r="Z488" s="341" t="s">
        <v>24</v>
      </c>
      <c r="AA488" s="47">
        <f t="shared" si="196"/>
        <v>1</v>
      </c>
      <c r="AB488" s="341"/>
      <c r="AC488" s="341"/>
      <c r="AD488" s="329"/>
      <c r="AE488" s="329"/>
      <c r="AF488" s="329"/>
      <c r="AG488" s="329"/>
      <c r="AH488" s="329"/>
      <c r="AI488" s="329"/>
      <c r="AJ488" s="329"/>
      <c r="AK488" s="329"/>
      <c r="AL488" s="329"/>
      <c r="AM488" s="329"/>
      <c r="AN488" s="329"/>
      <c r="AO488" s="329"/>
      <c r="AP488" s="329"/>
      <c r="AQ488" s="329"/>
      <c r="AR488" s="329"/>
      <c r="AS488" s="329"/>
      <c r="AT488" s="329"/>
      <c r="AU488" s="329"/>
      <c r="AV488" s="329"/>
      <c r="AW488" s="329"/>
      <c r="AX488" s="329"/>
      <c r="AY488" s="39"/>
      <c r="AZ488" s="39"/>
      <c r="BA488" s="39"/>
      <c r="BB488" s="39"/>
      <c r="BC488" s="329"/>
      <c r="BD488" s="329"/>
      <c r="BE488" s="329"/>
      <c r="BF488" s="329"/>
      <c r="BG488" s="329"/>
      <c r="BH488" s="329" t="s">
        <v>56</v>
      </c>
      <c r="BI488" s="329" t="s">
        <v>56</v>
      </c>
      <c r="BJ488" s="45">
        <v>2</v>
      </c>
      <c r="BK488" s="45">
        <v>2</v>
      </c>
      <c r="BL488" s="45">
        <v>2</v>
      </c>
      <c r="BM488" s="45">
        <v>2</v>
      </c>
      <c r="BN488" s="45">
        <v>2</v>
      </c>
      <c r="BO488" s="45">
        <v>2</v>
      </c>
      <c r="BP488" s="45">
        <v>2</v>
      </c>
      <c r="BQ488" s="45">
        <v>2</v>
      </c>
      <c r="BR488" s="45">
        <v>2</v>
      </c>
      <c r="BS488" s="45">
        <v>2</v>
      </c>
      <c r="BT488" s="45">
        <v>2</v>
      </c>
      <c r="BU488" s="45">
        <v>2</v>
      </c>
      <c r="BV488" s="45">
        <v>2</v>
      </c>
      <c r="BW488" s="45">
        <v>2</v>
      </c>
      <c r="BX488" s="45">
        <v>2</v>
      </c>
      <c r="BY488" s="45">
        <v>2</v>
      </c>
      <c r="BZ488" s="45">
        <v>2</v>
      </c>
      <c r="CA488" s="45">
        <v>2</v>
      </c>
      <c r="CB488" s="45">
        <v>2</v>
      </c>
      <c r="CC488" s="45">
        <v>2</v>
      </c>
      <c r="CD488" s="45">
        <v>2</v>
      </c>
      <c r="CE488" s="45">
        <v>2</v>
      </c>
      <c r="CF488" s="45">
        <v>2</v>
      </c>
      <c r="CG488" s="45">
        <v>2</v>
      </c>
      <c r="CH488" s="45">
        <v>2</v>
      </c>
      <c r="CI488" s="45">
        <v>2</v>
      </c>
      <c r="CJ488" s="45">
        <v>2</v>
      </c>
      <c r="CK488" s="45">
        <v>2</v>
      </c>
      <c r="CL488" s="45">
        <v>2</v>
      </c>
      <c r="CM488" s="45">
        <v>2</v>
      </c>
      <c r="CN488" s="45">
        <v>2</v>
      </c>
      <c r="CO488" s="45">
        <v>2</v>
      </c>
      <c r="CP488" s="45">
        <v>2</v>
      </c>
      <c r="CQ488" s="45">
        <v>2</v>
      </c>
      <c r="CR488" s="45">
        <v>2</v>
      </c>
      <c r="CS488" s="45">
        <v>2</v>
      </c>
      <c r="CT488" s="45">
        <v>2</v>
      </c>
      <c r="CU488" s="45"/>
      <c r="CV488" s="45"/>
      <c r="CW488" s="45"/>
      <c r="CX488" s="45">
        <v>2</v>
      </c>
      <c r="CY488" s="43">
        <f t="shared" si="197"/>
        <v>38</v>
      </c>
      <c r="CZ488" s="42">
        <f>CY488/COUNTA($BI488:$CX488)</f>
        <v>0.97435897435897434</v>
      </c>
      <c r="DA488" s="43">
        <f>COUNTIF($BI488:$CX488,1)</f>
        <v>0</v>
      </c>
      <c r="DB488" s="42">
        <f>DA488/COUNTA($BI488:$CX488)</f>
        <v>0</v>
      </c>
      <c r="DC488" s="43">
        <f t="shared" si="205"/>
        <v>0</v>
      </c>
      <c r="DD488" s="44">
        <f t="shared" si="200"/>
        <v>0</v>
      </c>
      <c r="DE488" s="43">
        <f t="shared" si="201"/>
        <v>0</v>
      </c>
      <c r="DF488" s="42">
        <f t="shared" si="202"/>
        <v>0</v>
      </c>
      <c r="DG488" s="52">
        <f t="shared" si="203"/>
        <v>1.9487179487179487</v>
      </c>
      <c r="DH488" s="43" t="str">
        <f t="shared" si="204"/>
        <v>Đạt mục tiêu</v>
      </c>
      <c r="DI488" s="39"/>
    </row>
    <row r="489" spans="1:113" s="38" customFormat="1" ht="178.5" customHeight="1" x14ac:dyDescent="0.25">
      <c r="A489" s="627">
        <v>57</v>
      </c>
      <c r="B489" s="629"/>
      <c r="C489" s="632" t="s">
        <v>186</v>
      </c>
      <c r="D489" s="623" t="s">
        <v>35</v>
      </c>
      <c r="E489" s="632" t="s">
        <v>185</v>
      </c>
      <c r="F489" s="623" t="s">
        <v>35</v>
      </c>
      <c r="G489" s="623" t="s">
        <v>185</v>
      </c>
      <c r="H489" s="317" t="s">
        <v>1135</v>
      </c>
      <c r="I489" s="528" t="s">
        <v>1123</v>
      </c>
      <c r="J489" s="392" t="s">
        <v>33</v>
      </c>
      <c r="K489" s="580" t="s">
        <v>27</v>
      </c>
      <c r="L489" s="405" t="s">
        <v>26</v>
      </c>
      <c r="M489" s="341" t="s">
        <v>182</v>
      </c>
      <c r="N489" s="51" t="s">
        <v>24</v>
      </c>
      <c r="O489" s="50"/>
      <c r="P489" s="341" t="s">
        <v>24</v>
      </c>
      <c r="Q489" s="341"/>
      <c r="R489" s="341"/>
      <c r="S489" s="341"/>
      <c r="T489" s="341"/>
      <c r="U489" s="341"/>
      <c r="V489" s="341"/>
      <c r="W489" s="341"/>
      <c r="X489" s="341"/>
      <c r="Y489" s="341"/>
      <c r="Z489" s="341"/>
      <c r="AA489" s="47">
        <f t="shared" si="196"/>
        <v>1</v>
      </c>
      <c r="AB489" s="329" t="s">
        <v>144</v>
      </c>
      <c r="AC489" s="341" t="s">
        <v>144</v>
      </c>
      <c r="AD489" s="329" t="s">
        <v>144</v>
      </c>
      <c r="AE489" s="329"/>
      <c r="AF489" s="329"/>
      <c r="AG489" s="329"/>
      <c r="AH489" s="329"/>
      <c r="AI489" s="329"/>
      <c r="AJ489" s="329"/>
      <c r="AK489" s="329"/>
      <c r="AL489" s="329"/>
      <c r="AM489" s="329"/>
      <c r="AN489" s="329"/>
      <c r="AO489" s="329"/>
      <c r="AP489" s="329"/>
      <c r="AQ489" s="329"/>
      <c r="AR489" s="329"/>
      <c r="AS489" s="329"/>
      <c r="AT489" s="329"/>
      <c r="AU489" s="329"/>
      <c r="AV489" s="329"/>
      <c r="AW489" s="329"/>
      <c r="AX489" s="329"/>
      <c r="AY489" s="580" t="s">
        <v>23</v>
      </c>
      <c r="AZ489" s="47" t="s">
        <v>23</v>
      </c>
      <c r="BA489" s="47" t="s">
        <v>23</v>
      </c>
      <c r="BB489" s="47" t="s">
        <v>23</v>
      </c>
      <c r="BC489" s="329"/>
      <c r="BD489" s="329"/>
      <c r="BE489" s="329"/>
      <c r="BF489" s="329"/>
      <c r="BG489" s="329"/>
      <c r="BH489" s="329"/>
      <c r="BI489" s="329"/>
      <c r="BJ489" s="45">
        <v>2</v>
      </c>
      <c r="BK489" s="45">
        <v>1</v>
      </c>
      <c r="BL489" s="45">
        <v>2</v>
      </c>
      <c r="BM489" s="45">
        <v>2</v>
      </c>
      <c r="BN489" s="45">
        <v>2</v>
      </c>
      <c r="BO489" s="45">
        <v>2</v>
      </c>
      <c r="BP489" s="45">
        <v>2</v>
      </c>
      <c r="BQ489" s="45">
        <v>2</v>
      </c>
      <c r="BR489" s="45">
        <v>2</v>
      </c>
      <c r="BS489" s="45">
        <v>2</v>
      </c>
      <c r="BT489" s="45">
        <v>1</v>
      </c>
      <c r="BU489" s="45">
        <v>2</v>
      </c>
      <c r="BV489" s="45">
        <v>2</v>
      </c>
      <c r="BW489" s="45">
        <v>2</v>
      </c>
      <c r="BX489" s="45">
        <v>2</v>
      </c>
      <c r="BY489" s="45">
        <v>2</v>
      </c>
      <c r="BZ489" s="45">
        <v>1</v>
      </c>
      <c r="CA489" s="45">
        <v>2</v>
      </c>
      <c r="CB489" s="45">
        <v>2</v>
      </c>
      <c r="CC489" s="45">
        <v>2</v>
      </c>
      <c r="CD489" s="45">
        <v>2</v>
      </c>
      <c r="CE489" s="45">
        <v>2</v>
      </c>
      <c r="CF489" s="45">
        <v>2</v>
      </c>
      <c r="CG489" s="45">
        <v>2</v>
      </c>
      <c r="CH489" s="45">
        <v>2</v>
      </c>
      <c r="CI489" s="45">
        <v>2</v>
      </c>
      <c r="CJ489" s="45">
        <v>2</v>
      </c>
      <c r="CK489" s="45">
        <v>2</v>
      </c>
      <c r="CL489" s="45">
        <v>2</v>
      </c>
      <c r="CM489" s="45">
        <v>2</v>
      </c>
      <c r="CN489" s="45">
        <v>1</v>
      </c>
      <c r="CO489" s="45">
        <v>2</v>
      </c>
      <c r="CP489" s="45">
        <v>2</v>
      </c>
      <c r="CQ489" s="45">
        <v>2</v>
      </c>
      <c r="CR489" s="45">
        <v>2</v>
      </c>
      <c r="CS489" s="45">
        <v>2</v>
      </c>
      <c r="CT489" s="45">
        <v>2</v>
      </c>
      <c r="CU489" s="45">
        <v>2</v>
      </c>
      <c r="CV489" s="45">
        <v>2</v>
      </c>
      <c r="CW489" s="45">
        <v>2</v>
      </c>
      <c r="CX489" s="45">
        <v>2</v>
      </c>
      <c r="CY489" s="40">
        <f t="shared" si="197"/>
        <v>37</v>
      </c>
      <c r="CZ489" s="44">
        <f>CY489/COUNTA($BJ489:$CX489)</f>
        <v>0.90243902439024393</v>
      </c>
      <c r="DA489" s="40">
        <f>COUNTIF($BJ489:$CX489,1)</f>
        <v>4</v>
      </c>
      <c r="DB489" s="44">
        <f>DA489/COUNTA($BJ489:$CX489)</f>
        <v>9.7560975609756101E-2</v>
      </c>
      <c r="DC489" s="40">
        <f t="shared" si="205"/>
        <v>0</v>
      </c>
      <c r="DD489" s="44">
        <f t="shared" si="200"/>
        <v>0</v>
      </c>
      <c r="DE489" s="43">
        <f t="shared" si="201"/>
        <v>0</v>
      </c>
      <c r="DF489" s="42">
        <f t="shared" si="202"/>
        <v>0</v>
      </c>
      <c r="DG489" s="41">
        <f t="shared" si="203"/>
        <v>1.9024390243902438</v>
      </c>
      <c r="DH489" s="40" t="str">
        <f t="shared" si="204"/>
        <v>Đạt mục tiêu</v>
      </c>
      <c r="DI489" s="47"/>
    </row>
    <row r="490" spans="1:113" s="38" customFormat="1" ht="96" hidden="1" customHeight="1" x14ac:dyDescent="0.25">
      <c r="A490" s="628"/>
      <c r="B490" s="631"/>
      <c r="C490" s="623"/>
      <c r="D490" s="623"/>
      <c r="E490" s="623"/>
      <c r="F490" s="623"/>
      <c r="G490" s="623"/>
      <c r="H490" s="310" t="s">
        <v>185</v>
      </c>
      <c r="I490" s="520" t="s">
        <v>1123</v>
      </c>
      <c r="J490" s="341" t="s">
        <v>47</v>
      </c>
      <c r="K490" s="329" t="s">
        <v>27</v>
      </c>
      <c r="L490" s="310" t="s">
        <v>26</v>
      </c>
      <c r="M490" s="341" t="s">
        <v>182</v>
      </c>
      <c r="N490" s="51" t="s">
        <v>24</v>
      </c>
      <c r="O490" s="50"/>
      <c r="P490" s="341"/>
      <c r="Q490" s="341"/>
      <c r="R490" s="341"/>
      <c r="S490" s="341"/>
      <c r="T490" s="341" t="s">
        <v>24</v>
      </c>
      <c r="U490" s="341"/>
      <c r="V490" s="341"/>
      <c r="W490" s="341"/>
      <c r="X490" s="341"/>
      <c r="Y490" s="341"/>
      <c r="Z490" s="341"/>
      <c r="AA490" s="47">
        <f t="shared" si="196"/>
        <v>1</v>
      </c>
      <c r="AB490" s="341"/>
      <c r="AC490" s="341"/>
      <c r="AD490" s="329"/>
      <c r="AE490" s="329"/>
      <c r="AF490" s="329"/>
      <c r="AG490" s="329"/>
      <c r="AH490" s="329"/>
      <c r="AI490" s="329"/>
      <c r="AJ490" s="329"/>
      <c r="AK490" s="329"/>
      <c r="AL490" s="329"/>
      <c r="AM490" s="329"/>
      <c r="AN490" s="329"/>
      <c r="AO490" s="329"/>
      <c r="AP490" s="329" t="s">
        <v>144</v>
      </c>
      <c r="AQ490" s="329" t="s">
        <v>144</v>
      </c>
      <c r="AR490" s="329" t="s">
        <v>32</v>
      </c>
      <c r="AS490" s="329"/>
      <c r="AT490" s="329" t="s">
        <v>23</v>
      </c>
      <c r="AU490" s="329"/>
      <c r="AV490" s="329"/>
      <c r="AW490" s="329"/>
      <c r="AX490" s="329"/>
      <c r="AY490" s="39" t="s">
        <v>144</v>
      </c>
      <c r="AZ490" s="39"/>
      <c r="BA490" s="39" t="s">
        <v>144</v>
      </c>
      <c r="BB490" s="39"/>
      <c r="BC490" s="329"/>
      <c r="BD490" s="329"/>
      <c r="BE490" s="329"/>
      <c r="BF490" s="329"/>
      <c r="BG490" s="329"/>
      <c r="BH490" s="329"/>
      <c r="BI490" s="329"/>
      <c r="BJ490" s="45">
        <v>2</v>
      </c>
      <c r="BK490" s="45">
        <v>2</v>
      </c>
      <c r="BL490" s="45">
        <v>2</v>
      </c>
      <c r="BM490" s="45">
        <v>2</v>
      </c>
      <c r="BN490" s="45">
        <v>2</v>
      </c>
      <c r="BO490" s="45">
        <v>2</v>
      </c>
      <c r="BP490" s="45">
        <v>2</v>
      </c>
      <c r="BQ490" s="45">
        <v>2</v>
      </c>
      <c r="BR490" s="45">
        <v>2</v>
      </c>
      <c r="BS490" s="45">
        <v>2</v>
      </c>
      <c r="BT490" s="45">
        <v>2</v>
      </c>
      <c r="BU490" s="45">
        <v>2</v>
      </c>
      <c r="BV490" s="45">
        <v>2</v>
      </c>
      <c r="BW490" s="45">
        <v>2</v>
      </c>
      <c r="BX490" s="45">
        <v>2</v>
      </c>
      <c r="BY490" s="45">
        <v>2</v>
      </c>
      <c r="BZ490" s="45">
        <v>2</v>
      </c>
      <c r="CA490" s="45">
        <v>2</v>
      </c>
      <c r="CB490" s="45">
        <v>2</v>
      </c>
      <c r="CC490" s="45">
        <v>2</v>
      </c>
      <c r="CD490" s="45">
        <v>2</v>
      </c>
      <c r="CE490" s="45">
        <v>2</v>
      </c>
      <c r="CF490" s="45">
        <v>2</v>
      </c>
      <c r="CG490" s="45">
        <v>2</v>
      </c>
      <c r="CH490" s="45">
        <v>2</v>
      </c>
      <c r="CI490" s="45">
        <v>2</v>
      </c>
      <c r="CJ490" s="45">
        <v>2</v>
      </c>
      <c r="CK490" s="45">
        <v>2</v>
      </c>
      <c r="CL490" s="45">
        <v>2</v>
      </c>
      <c r="CM490" s="45">
        <v>2</v>
      </c>
      <c r="CN490" s="45">
        <v>2</v>
      </c>
      <c r="CO490" s="45">
        <v>2</v>
      </c>
      <c r="CP490" s="45">
        <v>2</v>
      </c>
      <c r="CQ490" s="45">
        <v>2</v>
      </c>
      <c r="CR490" s="45">
        <v>2</v>
      </c>
      <c r="CS490" s="45">
        <v>2</v>
      </c>
      <c r="CT490" s="45">
        <v>2</v>
      </c>
      <c r="CU490" s="45"/>
      <c r="CV490" s="45"/>
      <c r="CW490" s="45"/>
      <c r="CX490" s="45">
        <v>2</v>
      </c>
      <c r="CY490" s="43">
        <f t="shared" si="197"/>
        <v>38</v>
      </c>
      <c r="CZ490" s="42">
        <f>CY490/COUNTA($BI490:$CX490)</f>
        <v>1</v>
      </c>
      <c r="DA490" s="43">
        <f>COUNTIF($BI490:$CX490,1)</f>
        <v>0</v>
      </c>
      <c r="DB490" s="42">
        <f>DA490/COUNTA($BI490:$CX490)</f>
        <v>0</v>
      </c>
      <c r="DC490" s="43">
        <f t="shared" si="205"/>
        <v>0</v>
      </c>
      <c r="DD490" s="42">
        <f t="shared" si="200"/>
        <v>0</v>
      </c>
      <c r="DE490" s="43">
        <f t="shared" si="201"/>
        <v>0</v>
      </c>
      <c r="DF490" s="42">
        <f t="shared" si="202"/>
        <v>0</v>
      </c>
      <c r="DG490" s="52">
        <f t="shared" si="203"/>
        <v>2</v>
      </c>
      <c r="DH490" s="43" t="str">
        <f t="shared" si="204"/>
        <v>Đạt mục tiêu</v>
      </c>
      <c r="DI490" s="39"/>
    </row>
    <row r="491" spans="1:113" s="38" customFormat="1" ht="112.5" customHeight="1" x14ac:dyDescent="0.25">
      <c r="A491" s="627">
        <v>58</v>
      </c>
      <c r="B491" s="629"/>
      <c r="C491" s="632" t="s">
        <v>184</v>
      </c>
      <c r="D491" s="623" t="s">
        <v>35</v>
      </c>
      <c r="E491" s="632" t="s">
        <v>183</v>
      </c>
      <c r="F491" s="623" t="s">
        <v>35</v>
      </c>
      <c r="G491" s="623" t="s">
        <v>183</v>
      </c>
      <c r="H491" s="317" t="s">
        <v>183</v>
      </c>
      <c r="I491" s="528" t="s">
        <v>1123</v>
      </c>
      <c r="J491" s="392" t="s">
        <v>33</v>
      </c>
      <c r="K491" s="580" t="s">
        <v>27</v>
      </c>
      <c r="L491" s="405" t="s">
        <v>26</v>
      </c>
      <c r="M491" s="341" t="s">
        <v>182</v>
      </c>
      <c r="N491" s="51" t="s">
        <v>24</v>
      </c>
      <c r="O491" s="50"/>
      <c r="P491" s="341" t="s">
        <v>24</v>
      </c>
      <c r="Q491" s="341"/>
      <c r="R491" s="341"/>
      <c r="S491" s="341"/>
      <c r="T491" s="341"/>
      <c r="U491" s="341"/>
      <c r="V491" s="341"/>
      <c r="W491" s="341"/>
      <c r="X491" s="341"/>
      <c r="Y491" s="341"/>
      <c r="Z491" s="341"/>
      <c r="AA491" s="47">
        <f t="shared" si="196"/>
        <v>1</v>
      </c>
      <c r="AB491" s="329"/>
      <c r="AC491" s="341" t="s">
        <v>23</v>
      </c>
      <c r="AD491" s="329"/>
      <c r="AE491" s="329"/>
      <c r="AF491" s="329"/>
      <c r="AG491" s="329"/>
      <c r="AH491" s="329"/>
      <c r="AI491" s="329"/>
      <c r="AJ491" s="329"/>
      <c r="AK491" s="329"/>
      <c r="AL491" s="329"/>
      <c r="AM491" s="329"/>
      <c r="AN491" s="329"/>
      <c r="AO491" s="329"/>
      <c r="AP491" s="329"/>
      <c r="AQ491" s="329"/>
      <c r="AR491" s="329"/>
      <c r="AS491" s="329"/>
      <c r="AT491" s="329"/>
      <c r="AU491" s="329"/>
      <c r="AV491" s="329"/>
      <c r="AW491" s="329"/>
      <c r="AX491" s="329"/>
      <c r="AY491" s="580" t="s">
        <v>23</v>
      </c>
      <c r="AZ491" s="477"/>
      <c r="BA491" s="47"/>
      <c r="BB491" s="47" t="s">
        <v>23</v>
      </c>
      <c r="BC491" s="329"/>
      <c r="BD491" s="329"/>
      <c r="BE491" s="329"/>
      <c r="BF491" s="329"/>
      <c r="BG491" s="329"/>
      <c r="BH491" s="329"/>
      <c r="BI491" s="329"/>
      <c r="BJ491" s="45">
        <v>2</v>
      </c>
      <c r="BK491" s="45">
        <v>1</v>
      </c>
      <c r="BL491" s="45">
        <v>2</v>
      </c>
      <c r="BM491" s="45">
        <v>2</v>
      </c>
      <c r="BN491" s="45">
        <v>2</v>
      </c>
      <c r="BO491" s="45">
        <v>2</v>
      </c>
      <c r="BP491" s="45">
        <v>2</v>
      </c>
      <c r="BQ491" s="45">
        <v>2</v>
      </c>
      <c r="BR491" s="45">
        <v>2</v>
      </c>
      <c r="BS491" s="45">
        <v>2</v>
      </c>
      <c r="BT491" s="45">
        <v>1</v>
      </c>
      <c r="BU491" s="45">
        <v>2</v>
      </c>
      <c r="BV491" s="45">
        <v>2</v>
      </c>
      <c r="BW491" s="45">
        <v>2</v>
      </c>
      <c r="BX491" s="45">
        <v>2</v>
      </c>
      <c r="BY491" s="45">
        <v>2</v>
      </c>
      <c r="BZ491" s="45">
        <v>1</v>
      </c>
      <c r="CA491" s="45">
        <v>2</v>
      </c>
      <c r="CB491" s="45">
        <v>2</v>
      </c>
      <c r="CC491" s="45">
        <v>2</v>
      </c>
      <c r="CD491" s="45">
        <v>2</v>
      </c>
      <c r="CE491" s="45">
        <v>2</v>
      </c>
      <c r="CF491" s="45">
        <v>2</v>
      </c>
      <c r="CG491" s="45">
        <v>2</v>
      </c>
      <c r="CH491" s="45">
        <v>2</v>
      </c>
      <c r="CI491" s="45">
        <v>2</v>
      </c>
      <c r="CJ491" s="45">
        <v>2</v>
      </c>
      <c r="CK491" s="45">
        <v>2</v>
      </c>
      <c r="CL491" s="45">
        <v>2</v>
      </c>
      <c r="CM491" s="45">
        <v>2</v>
      </c>
      <c r="CN491" s="45">
        <v>1</v>
      </c>
      <c r="CO491" s="45">
        <v>2</v>
      </c>
      <c r="CP491" s="45">
        <v>2</v>
      </c>
      <c r="CQ491" s="45">
        <v>2</v>
      </c>
      <c r="CR491" s="45">
        <v>2</v>
      </c>
      <c r="CS491" s="45">
        <v>2</v>
      </c>
      <c r="CT491" s="45">
        <v>2</v>
      </c>
      <c r="CU491" s="45">
        <v>2</v>
      </c>
      <c r="CV491" s="45">
        <v>2</v>
      </c>
      <c r="CW491" s="45">
        <v>2</v>
      </c>
      <c r="CX491" s="45">
        <v>2</v>
      </c>
      <c r="CY491" s="40">
        <f t="shared" si="197"/>
        <v>37</v>
      </c>
      <c r="CZ491" s="44">
        <f>CY491/COUNTA($BJ491:$CX491)</f>
        <v>0.90243902439024393</v>
      </c>
      <c r="DA491" s="40">
        <f>COUNTIF($BJ491:$CX491,1)</f>
        <v>4</v>
      </c>
      <c r="DB491" s="44">
        <f>DA491/COUNTA($BJ491:$CX491)</f>
        <v>9.7560975609756101E-2</v>
      </c>
      <c r="DC491" s="40">
        <f t="shared" si="205"/>
        <v>0</v>
      </c>
      <c r="DD491" s="44">
        <f t="shared" si="200"/>
        <v>0</v>
      </c>
      <c r="DE491" s="43">
        <f t="shared" si="201"/>
        <v>0</v>
      </c>
      <c r="DF491" s="42">
        <f t="shared" si="202"/>
        <v>0</v>
      </c>
      <c r="DG491" s="41">
        <f t="shared" si="203"/>
        <v>1.9024390243902438</v>
      </c>
      <c r="DH491" s="40" t="str">
        <f t="shared" si="204"/>
        <v>Đạt mục tiêu</v>
      </c>
      <c r="DI491" s="47"/>
    </row>
    <row r="492" spans="1:113" s="38" customFormat="1" ht="30" hidden="1" customHeight="1" x14ac:dyDescent="0.25">
      <c r="A492" s="628"/>
      <c r="B492" s="630"/>
      <c r="C492" s="623"/>
      <c r="D492" s="623"/>
      <c r="E492" s="623"/>
      <c r="F492" s="623"/>
      <c r="G492" s="623"/>
      <c r="H492" s="310" t="s">
        <v>183</v>
      </c>
      <c r="I492" s="327"/>
      <c r="J492" s="341" t="s">
        <v>30</v>
      </c>
      <c r="K492" s="329" t="s">
        <v>27</v>
      </c>
      <c r="L492" s="310" t="s">
        <v>26</v>
      </c>
      <c r="M492" s="341" t="s">
        <v>182</v>
      </c>
      <c r="N492" s="51" t="s">
        <v>24</v>
      </c>
      <c r="O492" s="50"/>
      <c r="P492" s="341"/>
      <c r="Q492" s="341" t="s">
        <v>24</v>
      </c>
      <c r="R492" s="341"/>
      <c r="S492" s="341"/>
      <c r="T492" s="341"/>
      <c r="U492" s="341"/>
      <c r="V492" s="341"/>
      <c r="W492" s="341"/>
      <c r="X492" s="341"/>
      <c r="Y492" s="341"/>
      <c r="Z492" s="341"/>
      <c r="AA492" s="47">
        <f t="shared" si="196"/>
        <v>1</v>
      </c>
      <c r="AB492" s="341"/>
      <c r="AC492" s="341"/>
      <c r="AD492" s="329"/>
      <c r="AE492" s="329" t="s">
        <v>23</v>
      </c>
      <c r="AF492" s="329"/>
      <c r="AG492" s="329"/>
      <c r="AH492" s="329"/>
      <c r="AI492" s="329"/>
      <c r="AJ492" s="329"/>
      <c r="AK492" s="329"/>
      <c r="AL492" s="329"/>
      <c r="AM492" s="329"/>
      <c r="AN492" s="329"/>
      <c r="AO492" s="329"/>
      <c r="AP492" s="329"/>
      <c r="AQ492" s="329"/>
      <c r="AR492" s="329"/>
      <c r="AS492" s="329"/>
      <c r="AT492" s="329"/>
      <c r="AU492" s="329"/>
      <c r="AV492" s="329"/>
      <c r="AW492" s="329"/>
      <c r="AX492" s="329"/>
      <c r="AY492" s="39"/>
      <c r="AZ492" s="39"/>
      <c r="BA492" s="39"/>
      <c r="BB492" s="39"/>
      <c r="BC492" s="329"/>
      <c r="BD492" s="329"/>
      <c r="BE492" s="329"/>
      <c r="BF492" s="329"/>
      <c r="BG492" s="329"/>
      <c r="BH492" s="329"/>
      <c r="BI492" s="329"/>
      <c r="BJ492" s="45">
        <v>2</v>
      </c>
      <c r="BK492" s="45">
        <v>1</v>
      </c>
      <c r="BL492" s="45">
        <v>2</v>
      </c>
      <c r="BM492" s="45">
        <v>2</v>
      </c>
      <c r="BN492" s="45">
        <v>2</v>
      </c>
      <c r="BO492" s="45">
        <v>2</v>
      </c>
      <c r="BP492" s="45">
        <v>2</v>
      </c>
      <c r="BQ492" s="45">
        <v>2</v>
      </c>
      <c r="BR492" s="45">
        <v>2</v>
      </c>
      <c r="BS492" s="45">
        <v>2</v>
      </c>
      <c r="BT492" s="45">
        <v>1</v>
      </c>
      <c r="BU492" s="45">
        <v>2</v>
      </c>
      <c r="BV492" s="45">
        <v>2</v>
      </c>
      <c r="BW492" s="45">
        <v>2</v>
      </c>
      <c r="BX492" s="45">
        <v>2</v>
      </c>
      <c r="BY492" s="45">
        <v>2</v>
      </c>
      <c r="BZ492" s="45">
        <v>1</v>
      </c>
      <c r="CA492" s="45">
        <v>2</v>
      </c>
      <c r="CB492" s="45">
        <v>2</v>
      </c>
      <c r="CC492" s="45">
        <v>2</v>
      </c>
      <c r="CD492" s="45">
        <v>2</v>
      </c>
      <c r="CE492" s="45">
        <v>2</v>
      </c>
      <c r="CF492" s="45">
        <v>2</v>
      </c>
      <c r="CG492" s="45">
        <v>2</v>
      </c>
      <c r="CH492" s="45">
        <v>2</v>
      </c>
      <c r="CI492" s="45">
        <v>2</v>
      </c>
      <c r="CJ492" s="45">
        <v>2</v>
      </c>
      <c r="CK492" s="45">
        <v>2</v>
      </c>
      <c r="CL492" s="45">
        <v>2</v>
      </c>
      <c r="CM492" s="45">
        <v>2</v>
      </c>
      <c r="CN492" s="45">
        <v>1</v>
      </c>
      <c r="CO492" s="45">
        <v>2</v>
      </c>
      <c r="CP492" s="45">
        <v>2</v>
      </c>
      <c r="CQ492" s="45">
        <v>2</v>
      </c>
      <c r="CR492" s="45">
        <v>2</v>
      </c>
      <c r="CS492" s="45">
        <v>2</v>
      </c>
      <c r="CT492" s="45">
        <v>2</v>
      </c>
      <c r="CU492" s="45">
        <v>2</v>
      </c>
      <c r="CV492" s="45">
        <v>2</v>
      </c>
      <c r="CW492" s="45">
        <v>2</v>
      </c>
      <c r="CX492" s="45">
        <v>2</v>
      </c>
      <c r="CY492" s="40">
        <f t="shared" si="197"/>
        <v>37</v>
      </c>
      <c r="CZ492" s="44">
        <f>CY492/COUNTA($BJ492:$CX492)</f>
        <v>0.90243902439024393</v>
      </c>
      <c r="DA492" s="40">
        <f>COUNTIF($BJ492:$CX492,1)</f>
        <v>4</v>
      </c>
      <c r="DB492" s="44">
        <f>DA492/COUNTA($BJ492:$CX492)</f>
        <v>9.7560975609756101E-2</v>
      </c>
      <c r="DC492" s="40">
        <f t="shared" si="205"/>
        <v>0</v>
      </c>
      <c r="DD492" s="44">
        <f t="shared" si="200"/>
        <v>0</v>
      </c>
      <c r="DE492" s="43">
        <f t="shared" si="201"/>
        <v>0</v>
      </c>
      <c r="DF492" s="42">
        <f t="shared" si="202"/>
        <v>0</v>
      </c>
      <c r="DG492" s="41">
        <f t="shared" si="203"/>
        <v>1.9024390243902438</v>
      </c>
      <c r="DH492" s="40" t="str">
        <f t="shared" si="204"/>
        <v>Đạt mục tiêu</v>
      </c>
      <c r="DI492" s="39"/>
    </row>
    <row r="493" spans="1:113" s="38" customFormat="1" ht="30" hidden="1" customHeight="1" x14ac:dyDescent="0.25">
      <c r="A493" s="628"/>
      <c r="B493" s="630"/>
      <c r="C493" s="623"/>
      <c r="D493" s="623"/>
      <c r="E493" s="623"/>
      <c r="F493" s="623"/>
      <c r="G493" s="623"/>
      <c r="H493" s="310" t="s">
        <v>183</v>
      </c>
      <c r="I493" s="327"/>
      <c r="J493" s="341" t="s">
        <v>28</v>
      </c>
      <c r="K493" s="329" t="s">
        <v>27</v>
      </c>
      <c r="L493" s="310" t="s">
        <v>26</v>
      </c>
      <c r="M493" s="341" t="s">
        <v>182</v>
      </c>
      <c r="N493" s="51" t="s">
        <v>24</v>
      </c>
      <c r="O493" s="50"/>
      <c r="P493" s="341"/>
      <c r="Q493" s="341"/>
      <c r="R493" s="341" t="s">
        <v>24</v>
      </c>
      <c r="S493" s="341"/>
      <c r="T493" s="341"/>
      <c r="U493" s="341"/>
      <c r="V493" s="341"/>
      <c r="W493" s="341"/>
      <c r="X493" s="341"/>
      <c r="Y493" s="341"/>
      <c r="Z493" s="341"/>
      <c r="AA493" s="47">
        <f t="shared" si="196"/>
        <v>1</v>
      </c>
      <c r="AB493" s="341"/>
      <c r="AC493" s="341"/>
      <c r="AD493" s="329"/>
      <c r="AE493" s="329"/>
      <c r="AF493" s="329"/>
      <c r="AG493" s="329"/>
      <c r="AH493" s="329"/>
      <c r="AI493" s="329" t="s">
        <v>23</v>
      </c>
      <c r="AJ493" s="329" t="s">
        <v>23</v>
      </c>
      <c r="AK493" s="329"/>
      <c r="AL493" s="329"/>
      <c r="AM493" s="329"/>
      <c r="AN493" s="329"/>
      <c r="AO493" s="329"/>
      <c r="AP493" s="329"/>
      <c r="AQ493" s="329"/>
      <c r="AR493" s="329"/>
      <c r="AS493" s="329"/>
      <c r="AT493" s="329"/>
      <c r="AU493" s="329"/>
      <c r="AV493" s="329"/>
      <c r="AW493" s="329"/>
      <c r="AX493" s="329"/>
      <c r="AY493" s="39"/>
      <c r="AZ493" s="39"/>
      <c r="BA493" s="39"/>
      <c r="BB493" s="39"/>
      <c r="BC493" s="329"/>
      <c r="BD493" s="329"/>
      <c r="BE493" s="329"/>
      <c r="BF493" s="329"/>
      <c r="BG493" s="329"/>
      <c r="BH493" s="329"/>
      <c r="BI493" s="329"/>
      <c r="BJ493" s="45">
        <v>2</v>
      </c>
      <c r="BK493" s="45">
        <v>1</v>
      </c>
      <c r="BL493" s="45">
        <v>2</v>
      </c>
      <c r="BM493" s="45">
        <v>2</v>
      </c>
      <c r="BN493" s="45">
        <v>1</v>
      </c>
      <c r="BO493" s="45">
        <v>2</v>
      </c>
      <c r="BP493" s="45">
        <v>2</v>
      </c>
      <c r="BQ493" s="45">
        <v>2</v>
      </c>
      <c r="BR493" s="45">
        <v>2</v>
      </c>
      <c r="BS493" s="45">
        <v>2</v>
      </c>
      <c r="BT493" s="45">
        <v>1</v>
      </c>
      <c r="BU493" s="45">
        <v>2</v>
      </c>
      <c r="BV493" s="45">
        <v>2</v>
      </c>
      <c r="BW493" s="45">
        <v>2</v>
      </c>
      <c r="BX493" s="45">
        <v>2</v>
      </c>
      <c r="BY493" s="45">
        <v>2</v>
      </c>
      <c r="BZ493" s="45">
        <v>1</v>
      </c>
      <c r="CA493" s="45">
        <v>2</v>
      </c>
      <c r="CB493" s="45">
        <v>2</v>
      </c>
      <c r="CC493" s="45">
        <v>2</v>
      </c>
      <c r="CD493" s="45">
        <v>2</v>
      </c>
      <c r="CE493" s="45">
        <v>2</v>
      </c>
      <c r="CF493" s="45">
        <v>2</v>
      </c>
      <c r="CG493" s="45">
        <v>1</v>
      </c>
      <c r="CH493" s="45">
        <v>2</v>
      </c>
      <c r="CI493" s="45">
        <v>2</v>
      </c>
      <c r="CJ493" s="45">
        <v>1</v>
      </c>
      <c r="CK493" s="45">
        <v>2</v>
      </c>
      <c r="CL493" s="45">
        <v>2</v>
      </c>
      <c r="CM493" s="45">
        <v>2</v>
      </c>
      <c r="CN493" s="45">
        <v>1</v>
      </c>
      <c r="CO493" s="45">
        <v>2</v>
      </c>
      <c r="CP493" s="45">
        <v>1</v>
      </c>
      <c r="CQ493" s="45">
        <v>2</v>
      </c>
      <c r="CR493" s="45">
        <v>1</v>
      </c>
      <c r="CS493" s="45">
        <v>2</v>
      </c>
      <c r="CT493" s="45">
        <v>2</v>
      </c>
      <c r="CU493" s="45">
        <v>2</v>
      </c>
      <c r="CV493" s="45">
        <v>1</v>
      </c>
      <c r="CW493" s="45">
        <v>2</v>
      </c>
      <c r="CX493" s="45">
        <v>2</v>
      </c>
      <c r="CY493" s="40">
        <f t="shared" si="197"/>
        <v>31</v>
      </c>
      <c r="CZ493" s="44">
        <f>CY493/COUNTA($BJ493:$CX493)</f>
        <v>0.75609756097560976</v>
      </c>
      <c r="DA493" s="40">
        <f>COUNTIF($BJ493:$CX493,1)</f>
        <v>10</v>
      </c>
      <c r="DB493" s="44">
        <f>DA493/COUNTA($BJ493:$CX493)</f>
        <v>0.24390243902439024</v>
      </c>
      <c r="DC493" s="40">
        <f t="shared" si="205"/>
        <v>0</v>
      </c>
      <c r="DD493" s="44">
        <f t="shared" si="200"/>
        <v>0</v>
      </c>
      <c r="DE493" s="43">
        <f t="shared" si="201"/>
        <v>0</v>
      </c>
      <c r="DF493" s="42">
        <f t="shared" si="202"/>
        <v>0</v>
      </c>
      <c r="DG493" s="41">
        <f t="shared" si="203"/>
        <v>1.7560975609756098</v>
      </c>
      <c r="DH493" s="40" t="str">
        <f t="shared" si="204"/>
        <v>Đạt mục tiêu</v>
      </c>
      <c r="DI493" s="39"/>
    </row>
    <row r="494" spans="1:113" ht="30" hidden="1" customHeight="1" x14ac:dyDescent="0.25">
      <c r="A494" s="628"/>
      <c r="B494" s="630"/>
      <c r="C494" s="623"/>
      <c r="D494" s="623"/>
      <c r="E494" s="623"/>
      <c r="F494" s="623"/>
      <c r="G494" s="623"/>
      <c r="H494" s="346" t="s">
        <v>183</v>
      </c>
      <c r="I494" s="301"/>
      <c r="J494" s="318" t="s">
        <v>84</v>
      </c>
      <c r="K494" s="318" t="s">
        <v>27</v>
      </c>
      <c r="L494" s="346" t="s">
        <v>26</v>
      </c>
      <c r="M494" s="318" t="s">
        <v>182</v>
      </c>
      <c r="N494" s="342" t="s">
        <v>24</v>
      </c>
      <c r="O494" s="58"/>
      <c r="P494" s="318"/>
      <c r="Q494" s="318"/>
      <c r="R494" s="318"/>
      <c r="S494" s="318"/>
      <c r="T494" s="318"/>
      <c r="U494" s="318"/>
      <c r="V494" s="318" t="s">
        <v>24</v>
      </c>
      <c r="W494" s="318"/>
      <c r="X494" s="318"/>
      <c r="Y494" s="318"/>
      <c r="Z494" s="318"/>
      <c r="AA494" s="47">
        <f t="shared" si="196"/>
        <v>1</v>
      </c>
      <c r="AB494" s="318"/>
      <c r="AC494" s="318"/>
      <c r="AD494" s="318"/>
      <c r="AE494" s="318"/>
      <c r="AF494" s="318"/>
      <c r="AG494" s="318"/>
      <c r="AH494" s="318"/>
      <c r="AI494" s="318"/>
      <c r="AJ494" s="318"/>
      <c r="AK494" s="318"/>
      <c r="AL494" s="318" t="s">
        <v>23</v>
      </c>
      <c r="AM494" s="318"/>
      <c r="AN494" s="318"/>
      <c r="AO494" s="318" t="s">
        <v>23</v>
      </c>
      <c r="AP494" s="318"/>
      <c r="AQ494" s="318"/>
      <c r="AR494" s="318"/>
      <c r="AS494" s="318"/>
      <c r="AT494" s="318"/>
      <c r="AU494" s="318"/>
      <c r="AV494" s="318"/>
      <c r="AW494" s="318" t="s">
        <v>23</v>
      </c>
      <c r="AX494" s="318" t="s">
        <v>23</v>
      </c>
      <c r="AY494" s="342"/>
      <c r="AZ494" s="472"/>
      <c r="BA494" s="342"/>
      <c r="BB494" s="472"/>
      <c r="BC494" s="318"/>
      <c r="BD494" s="318"/>
      <c r="BE494" s="318"/>
      <c r="BF494" s="318"/>
      <c r="BG494" s="318"/>
      <c r="BH494" s="318"/>
      <c r="BI494" s="318"/>
      <c r="BJ494" s="45">
        <v>2</v>
      </c>
      <c r="BK494" s="45">
        <v>2</v>
      </c>
      <c r="BL494" s="45">
        <v>2</v>
      </c>
      <c r="BM494" s="45">
        <v>2</v>
      </c>
      <c r="BN494" s="45">
        <v>2</v>
      </c>
      <c r="BO494" s="45">
        <v>2</v>
      </c>
      <c r="BP494" s="45">
        <v>2</v>
      </c>
      <c r="BQ494" s="45">
        <v>2</v>
      </c>
      <c r="BR494" s="45">
        <v>2</v>
      </c>
      <c r="BS494" s="45">
        <v>2</v>
      </c>
      <c r="BT494" s="45">
        <v>2</v>
      </c>
      <c r="BU494" s="45">
        <v>2</v>
      </c>
      <c r="BV494" s="45">
        <v>2</v>
      </c>
      <c r="BW494" s="45">
        <v>2</v>
      </c>
      <c r="BX494" s="45">
        <v>2</v>
      </c>
      <c r="BY494" s="45">
        <v>2</v>
      </c>
      <c r="BZ494" s="45">
        <v>2</v>
      </c>
      <c r="CA494" s="45">
        <v>2</v>
      </c>
      <c r="CB494" s="45">
        <v>2</v>
      </c>
      <c r="CC494" s="45">
        <v>2</v>
      </c>
      <c r="CD494" s="45">
        <v>2</v>
      </c>
      <c r="CE494" s="45">
        <v>2</v>
      </c>
      <c r="CF494" s="45">
        <v>2</v>
      </c>
      <c r="CG494" s="45">
        <v>2</v>
      </c>
      <c r="CH494" s="45">
        <v>2</v>
      </c>
      <c r="CI494" s="45">
        <v>2</v>
      </c>
      <c r="CJ494" s="45">
        <v>2</v>
      </c>
      <c r="CK494" s="45">
        <v>2</v>
      </c>
      <c r="CL494" s="45">
        <v>2</v>
      </c>
      <c r="CM494" s="45">
        <v>2</v>
      </c>
      <c r="CN494" s="45">
        <v>2</v>
      </c>
      <c r="CO494" s="45">
        <v>2</v>
      </c>
      <c r="CP494" s="45">
        <v>2</v>
      </c>
      <c r="CQ494" s="45">
        <v>2</v>
      </c>
      <c r="CR494" s="45">
        <v>2</v>
      </c>
      <c r="CS494" s="45">
        <v>2</v>
      </c>
      <c r="CT494" s="45">
        <v>2</v>
      </c>
      <c r="CU494" s="45"/>
      <c r="CV494" s="45"/>
      <c r="CW494" s="45"/>
      <c r="CX494" s="45">
        <v>2</v>
      </c>
      <c r="CY494" s="40">
        <f t="shared" si="197"/>
        <v>38</v>
      </c>
      <c r="CZ494" s="44">
        <f>CY494/COUNTA($BJ494:$CX494)</f>
        <v>1</v>
      </c>
      <c r="DA494" s="40">
        <f>COUNTIF($BJ494:$CX494,1)</f>
        <v>0</v>
      </c>
      <c r="DB494" s="44">
        <f>DA494/COUNTA($BJ494:$CX494)</f>
        <v>0</v>
      </c>
      <c r="DC494" s="40">
        <f t="shared" si="205"/>
        <v>0</v>
      </c>
      <c r="DD494" s="44">
        <f t="shared" si="200"/>
        <v>0</v>
      </c>
      <c r="DE494" s="43">
        <f t="shared" si="201"/>
        <v>0</v>
      </c>
      <c r="DF494" s="42">
        <f t="shared" si="202"/>
        <v>0</v>
      </c>
      <c r="DG494" s="41">
        <f t="shared" si="203"/>
        <v>2</v>
      </c>
      <c r="DH494" s="40" t="str">
        <f t="shared" si="204"/>
        <v>Đạt mục tiêu</v>
      </c>
      <c r="DI494" s="342"/>
    </row>
    <row r="495" spans="1:113" s="38" customFormat="1" ht="30" hidden="1" customHeight="1" x14ac:dyDescent="0.25">
      <c r="A495" s="628"/>
      <c r="B495" s="631"/>
      <c r="C495" s="623"/>
      <c r="D495" s="623"/>
      <c r="E495" s="623"/>
      <c r="F495" s="623"/>
      <c r="G495" s="623"/>
      <c r="H495" s="310" t="s">
        <v>183</v>
      </c>
      <c r="I495" s="327"/>
      <c r="J495" s="341" t="s">
        <v>43</v>
      </c>
      <c r="K495" s="329" t="s">
        <v>27</v>
      </c>
      <c r="L495" s="310" t="s">
        <v>26</v>
      </c>
      <c r="M495" s="341" t="s">
        <v>182</v>
      </c>
      <c r="N495" s="51" t="s">
        <v>24</v>
      </c>
      <c r="O495" s="50"/>
      <c r="P495" s="341"/>
      <c r="Q495" s="341"/>
      <c r="R495" s="341"/>
      <c r="S495" s="341" t="s">
        <v>24</v>
      </c>
      <c r="T495" s="341"/>
      <c r="U495" s="341"/>
      <c r="V495" s="341"/>
      <c r="W495" s="341"/>
      <c r="X495" s="341"/>
      <c r="Y495" s="341"/>
      <c r="Z495" s="341"/>
      <c r="AA495" s="47">
        <f t="shared" si="196"/>
        <v>1</v>
      </c>
      <c r="AB495" s="341"/>
      <c r="AC495" s="341"/>
      <c r="AD495" s="329"/>
      <c r="AE495" s="329"/>
      <c r="AF495" s="329"/>
      <c r="AG495" s="329"/>
      <c r="AH495" s="329"/>
      <c r="AI495" s="329"/>
      <c r="AJ495" s="329"/>
      <c r="AK495" s="318" t="s">
        <v>23</v>
      </c>
      <c r="AL495" s="329"/>
      <c r="AM495" s="329" t="s">
        <v>23</v>
      </c>
      <c r="AN495" s="329" t="s">
        <v>23</v>
      </c>
      <c r="AO495" s="329" t="s">
        <v>23</v>
      </c>
      <c r="AP495" s="329" t="s">
        <v>23</v>
      </c>
      <c r="AQ495" s="329"/>
      <c r="AR495" s="329" t="s">
        <v>23</v>
      </c>
      <c r="AS495" s="329"/>
      <c r="AT495" s="329"/>
      <c r="AU495" s="329"/>
      <c r="AV495" s="329"/>
      <c r="AW495" s="329"/>
      <c r="AX495" s="329"/>
      <c r="AY495" s="39"/>
      <c r="AZ495" s="39"/>
      <c r="BA495" s="39"/>
      <c r="BB495" s="39"/>
      <c r="BC495" s="329"/>
      <c r="BD495" s="329"/>
      <c r="BE495" s="329"/>
      <c r="BF495" s="329"/>
      <c r="BG495" s="329"/>
      <c r="BH495" s="329"/>
      <c r="BI495" s="329"/>
      <c r="BJ495" s="45">
        <v>2</v>
      </c>
      <c r="BK495" s="45">
        <v>1</v>
      </c>
      <c r="BL495" s="45">
        <v>2</v>
      </c>
      <c r="BM495" s="45">
        <v>2</v>
      </c>
      <c r="BN495" s="45">
        <v>2</v>
      </c>
      <c r="BO495" s="45">
        <v>2</v>
      </c>
      <c r="BP495" s="45">
        <v>2</v>
      </c>
      <c r="BQ495" s="45">
        <v>2</v>
      </c>
      <c r="BR495" s="45">
        <v>2</v>
      </c>
      <c r="BS495" s="45">
        <v>2</v>
      </c>
      <c r="BT495" s="45">
        <v>1</v>
      </c>
      <c r="BU495" s="45">
        <v>2</v>
      </c>
      <c r="BV495" s="45">
        <v>2</v>
      </c>
      <c r="BW495" s="45">
        <v>2</v>
      </c>
      <c r="BX495" s="45">
        <v>2</v>
      </c>
      <c r="BY495" s="45">
        <v>2</v>
      </c>
      <c r="BZ495" s="45">
        <v>1</v>
      </c>
      <c r="CA495" s="45">
        <v>2</v>
      </c>
      <c r="CB495" s="45">
        <v>2</v>
      </c>
      <c r="CC495" s="45">
        <v>2</v>
      </c>
      <c r="CD495" s="45">
        <v>2</v>
      </c>
      <c r="CE495" s="45">
        <v>2</v>
      </c>
      <c r="CF495" s="45">
        <v>2</v>
      </c>
      <c r="CG495" s="45">
        <v>2</v>
      </c>
      <c r="CH495" s="45">
        <v>2</v>
      </c>
      <c r="CI495" s="45">
        <v>2</v>
      </c>
      <c r="CJ495" s="45">
        <v>2</v>
      </c>
      <c r="CK495" s="45">
        <v>2</v>
      </c>
      <c r="CL495" s="45">
        <v>2</v>
      </c>
      <c r="CM495" s="45">
        <v>2</v>
      </c>
      <c r="CN495" s="45">
        <v>1</v>
      </c>
      <c r="CO495" s="45">
        <v>2</v>
      </c>
      <c r="CP495" s="45">
        <v>2</v>
      </c>
      <c r="CQ495" s="45">
        <v>2</v>
      </c>
      <c r="CR495" s="45">
        <v>2</v>
      </c>
      <c r="CS495" s="45">
        <v>2</v>
      </c>
      <c r="CT495" s="45">
        <v>2</v>
      </c>
      <c r="CU495" s="45">
        <v>2</v>
      </c>
      <c r="CV495" s="45">
        <v>2</v>
      </c>
      <c r="CW495" s="45">
        <v>2</v>
      </c>
      <c r="CX495" s="45">
        <v>2</v>
      </c>
      <c r="CY495" s="40">
        <f t="shared" si="197"/>
        <v>37</v>
      </c>
      <c r="CZ495" s="53">
        <f>CY495/COUNTA($BI495:$CX495)</f>
        <v>0.90243902439024393</v>
      </c>
      <c r="DA495" s="40">
        <f>COUNTIF($BJ495:$CX495,1)</f>
        <v>4</v>
      </c>
      <c r="DB495" s="44">
        <f>DA495/COUNTA($BJ495:$CX495)</f>
        <v>9.7560975609756101E-2</v>
      </c>
      <c r="DC495" s="40">
        <f t="shared" si="205"/>
        <v>0</v>
      </c>
      <c r="DD495" s="44">
        <f t="shared" si="200"/>
        <v>0</v>
      </c>
      <c r="DE495" s="43">
        <f t="shared" si="201"/>
        <v>0</v>
      </c>
      <c r="DF495" s="42">
        <f t="shared" si="202"/>
        <v>0</v>
      </c>
      <c r="DG495" s="41">
        <f t="shared" si="203"/>
        <v>1.9024390243902438</v>
      </c>
      <c r="DH495" s="40" t="str">
        <f t="shared" si="204"/>
        <v>Đạt mục tiêu</v>
      </c>
      <c r="DI495" s="39"/>
    </row>
    <row r="496" spans="1:113" ht="28.5" customHeight="1" x14ac:dyDescent="0.25">
      <c r="A496" s="267"/>
      <c r="B496" s="77"/>
      <c r="C496" s="606" t="s">
        <v>181</v>
      </c>
      <c r="D496" s="607"/>
      <c r="E496" s="608"/>
      <c r="F496" s="607"/>
      <c r="G496" s="607"/>
      <c r="H496" s="613"/>
      <c r="I496" s="528"/>
      <c r="J496" s="262" t="s">
        <v>314</v>
      </c>
      <c r="K496" s="386" t="s">
        <v>314</v>
      </c>
      <c r="L496" s="262" t="s">
        <v>314</v>
      </c>
      <c r="M496" s="387" t="s">
        <v>314</v>
      </c>
      <c r="N496" s="387" t="s">
        <v>314</v>
      </c>
      <c r="O496" s="387" t="s">
        <v>314</v>
      </c>
      <c r="P496" s="387" t="s">
        <v>314</v>
      </c>
      <c r="Q496" s="387" t="s">
        <v>314</v>
      </c>
      <c r="R496" s="387" t="s">
        <v>314</v>
      </c>
      <c r="S496" s="387" t="s">
        <v>314</v>
      </c>
      <c r="T496" s="387" t="s">
        <v>314</v>
      </c>
      <c r="U496" s="387" t="s">
        <v>314</v>
      </c>
      <c r="V496" s="387" t="s">
        <v>314</v>
      </c>
      <c r="W496" s="387" t="s">
        <v>314</v>
      </c>
      <c r="X496" s="387" t="s">
        <v>314</v>
      </c>
      <c r="Y496" s="387" t="s">
        <v>314</v>
      </c>
      <c r="Z496" s="387" t="s">
        <v>314</v>
      </c>
      <c r="AA496" s="387" t="s">
        <v>314</v>
      </c>
      <c r="AB496" s="387" t="s">
        <v>314</v>
      </c>
      <c r="AC496" s="387" t="s">
        <v>314</v>
      </c>
      <c r="AD496" s="387" t="s">
        <v>314</v>
      </c>
      <c r="AE496" s="387" t="s">
        <v>314</v>
      </c>
      <c r="AF496" s="387" t="s">
        <v>314</v>
      </c>
      <c r="AG496" s="387" t="s">
        <v>314</v>
      </c>
      <c r="AH496" s="387" t="s">
        <v>314</v>
      </c>
      <c r="AI496" s="387" t="s">
        <v>314</v>
      </c>
      <c r="AJ496" s="387" t="s">
        <v>314</v>
      </c>
      <c r="AK496" s="387" t="s">
        <v>314</v>
      </c>
      <c r="AL496" s="387" t="s">
        <v>314</v>
      </c>
      <c r="AM496" s="387" t="s">
        <v>314</v>
      </c>
      <c r="AN496" s="387" t="s">
        <v>314</v>
      </c>
      <c r="AO496" s="387" t="s">
        <v>314</v>
      </c>
      <c r="AP496" s="387" t="s">
        <v>314</v>
      </c>
      <c r="AQ496" s="387" t="s">
        <v>314</v>
      </c>
      <c r="AR496" s="387" t="s">
        <v>314</v>
      </c>
      <c r="AS496" s="387" t="s">
        <v>314</v>
      </c>
      <c r="AT496" s="387" t="s">
        <v>314</v>
      </c>
      <c r="AU496" s="387" t="s">
        <v>314</v>
      </c>
      <c r="AV496" s="387" t="s">
        <v>314</v>
      </c>
      <c r="AW496" s="387" t="s">
        <v>314</v>
      </c>
      <c r="AX496" s="387" t="s">
        <v>314</v>
      </c>
      <c r="AY496" s="386" t="s">
        <v>314</v>
      </c>
      <c r="AZ496" s="386"/>
      <c r="BA496" s="262" t="s">
        <v>314</v>
      </c>
      <c r="BB496" s="262"/>
      <c r="BC496" s="387" t="s">
        <v>314</v>
      </c>
      <c r="BD496" s="387" t="s">
        <v>314</v>
      </c>
      <c r="BE496" s="387" t="s">
        <v>314</v>
      </c>
      <c r="BF496" s="387" t="s">
        <v>314</v>
      </c>
      <c r="BG496" s="387" t="s">
        <v>314</v>
      </c>
      <c r="BH496" s="387" t="s">
        <v>314</v>
      </c>
      <c r="BI496" s="387" t="s">
        <v>314</v>
      </c>
      <c r="BJ496" s="387" t="s">
        <v>314</v>
      </c>
      <c r="BK496" s="387" t="s">
        <v>314</v>
      </c>
      <c r="BL496" s="387" t="s">
        <v>314</v>
      </c>
      <c r="BM496" s="387" t="s">
        <v>314</v>
      </c>
      <c r="BN496" s="387" t="s">
        <v>314</v>
      </c>
      <c r="BO496" s="387" t="s">
        <v>314</v>
      </c>
      <c r="BP496" s="387" t="s">
        <v>314</v>
      </c>
      <c r="BQ496" s="387" t="s">
        <v>314</v>
      </c>
      <c r="BR496" s="387" t="s">
        <v>314</v>
      </c>
      <c r="BS496" s="387" t="s">
        <v>314</v>
      </c>
      <c r="BT496" s="387" t="s">
        <v>314</v>
      </c>
      <c r="BU496" s="387" t="s">
        <v>314</v>
      </c>
      <c r="BV496" s="387" t="s">
        <v>314</v>
      </c>
      <c r="BW496" s="387" t="s">
        <v>314</v>
      </c>
      <c r="BX496" s="387" t="s">
        <v>314</v>
      </c>
      <c r="BY496" s="387" t="s">
        <v>314</v>
      </c>
      <c r="BZ496" s="387" t="s">
        <v>314</v>
      </c>
      <c r="CA496" s="387" t="s">
        <v>314</v>
      </c>
      <c r="CB496" s="387" t="s">
        <v>314</v>
      </c>
      <c r="CC496" s="387" t="s">
        <v>314</v>
      </c>
      <c r="CD496" s="387" t="s">
        <v>314</v>
      </c>
      <c r="CE496" s="387" t="s">
        <v>314</v>
      </c>
      <c r="CF496" s="387" t="s">
        <v>314</v>
      </c>
      <c r="CG496" s="387" t="s">
        <v>314</v>
      </c>
      <c r="CH496" s="387" t="s">
        <v>314</v>
      </c>
      <c r="CI496" s="387" t="s">
        <v>314</v>
      </c>
      <c r="CJ496" s="387" t="s">
        <v>314</v>
      </c>
      <c r="CK496" s="387" t="s">
        <v>314</v>
      </c>
      <c r="CL496" s="387" t="s">
        <v>314</v>
      </c>
      <c r="CM496" s="387" t="s">
        <v>314</v>
      </c>
      <c r="CN496" s="387" t="s">
        <v>314</v>
      </c>
      <c r="CO496" s="387" t="s">
        <v>314</v>
      </c>
      <c r="CP496" s="387" t="s">
        <v>314</v>
      </c>
      <c r="CQ496" s="387" t="s">
        <v>314</v>
      </c>
      <c r="CR496" s="387" t="s">
        <v>314</v>
      </c>
      <c r="CS496" s="387" t="s">
        <v>314</v>
      </c>
      <c r="CT496" s="387" t="s">
        <v>314</v>
      </c>
      <c r="CU496" s="387" t="s">
        <v>314</v>
      </c>
      <c r="CV496" s="387" t="s">
        <v>314</v>
      </c>
      <c r="CW496" s="387" t="s">
        <v>314</v>
      </c>
      <c r="CX496" s="387" t="s">
        <v>314</v>
      </c>
      <c r="CY496" s="387" t="s">
        <v>314</v>
      </c>
      <c r="CZ496" s="387" t="s">
        <v>314</v>
      </c>
      <c r="DA496" s="387" t="s">
        <v>314</v>
      </c>
      <c r="DB496" s="387" t="s">
        <v>314</v>
      </c>
      <c r="DC496" s="387" t="s">
        <v>314</v>
      </c>
      <c r="DD496" s="387" t="s">
        <v>314</v>
      </c>
      <c r="DE496" s="387" t="s">
        <v>314</v>
      </c>
      <c r="DF496" s="387" t="s">
        <v>314</v>
      </c>
      <c r="DG496" s="387" t="s">
        <v>314</v>
      </c>
      <c r="DH496" s="387" t="s">
        <v>314</v>
      </c>
      <c r="DI496" s="262" t="s">
        <v>314</v>
      </c>
    </row>
    <row r="497" spans="1:113" s="55" customFormat="1" ht="39" hidden="1" customHeight="1" x14ac:dyDescent="0.25">
      <c r="A497" s="669"/>
      <c r="B497" s="271"/>
      <c r="C497" s="615"/>
      <c r="D497" s="615"/>
      <c r="E497" s="615"/>
      <c r="F497" s="680"/>
      <c r="G497" s="341"/>
      <c r="H497" s="341" t="s">
        <v>180</v>
      </c>
      <c r="I497" s="327"/>
      <c r="J497" s="341" t="s">
        <v>41</v>
      </c>
      <c r="K497" s="329" t="s">
        <v>27</v>
      </c>
      <c r="L497" s="310" t="s">
        <v>26</v>
      </c>
      <c r="M497" s="341" t="s">
        <v>37</v>
      </c>
      <c r="N497" s="51" t="s">
        <v>24</v>
      </c>
      <c r="O497" s="50"/>
      <c r="P497" s="341"/>
      <c r="Q497" s="341"/>
      <c r="R497" s="341"/>
      <c r="S497" s="341"/>
      <c r="T497" s="341"/>
      <c r="U497" s="341"/>
      <c r="V497" s="341"/>
      <c r="W497" s="341"/>
      <c r="X497" s="341"/>
      <c r="Y497" s="341" t="s">
        <v>24</v>
      </c>
      <c r="Z497" s="341"/>
      <c r="AA497" s="47">
        <f>COUNTIF(P497:Z497,"x")</f>
        <v>1</v>
      </c>
      <c r="AB497" s="341"/>
      <c r="AC497" s="341"/>
      <c r="AD497" s="341"/>
      <c r="AE497" s="341"/>
      <c r="AF497" s="341"/>
      <c r="AG497" s="341"/>
      <c r="AH497" s="341"/>
      <c r="AI497" s="341"/>
      <c r="AJ497" s="341"/>
      <c r="AK497" s="341"/>
      <c r="AL497" s="341"/>
      <c r="AM497" s="341"/>
      <c r="AN497" s="341"/>
      <c r="AO497" s="341"/>
      <c r="AP497" s="341"/>
      <c r="AQ497" s="341"/>
      <c r="AR497" s="341"/>
      <c r="AS497" s="341"/>
      <c r="AT497" s="341"/>
      <c r="AU497" s="341"/>
      <c r="AV497" s="341"/>
      <c r="AW497" s="341"/>
      <c r="AX497" s="341"/>
      <c r="AY497" s="51"/>
      <c r="AZ497" s="51"/>
      <c r="BA497" s="51"/>
      <c r="BB497" s="51"/>
      <c r="BC497" s="341"/>
      <c r="BD497" s="341"/>
      <c r="BE497" s="341" t="s">
        <v>23</v>
      </c>
      <c r="BF497" s="341" t="s">
        <v>23</v>
      </c>
      <c r="BG497" s="341" t="s">
        <v>23</v>
      </c>
      <c r="BH497" s="341"/>
      <c r="BI497" s="341"/>
      <c r="BJ497" s="74">
        <v>2</v>
      </c>
      <c r="BK497" s="74">
        <v>2</v>
      </c>
      <c r="BL497" s="74">
        <v>2</v>
      </c>
      <c r="BM497" s="74">
        <v>2</v>
      </c>
      <c r="BN497" s="74">
        <v>2</v>
      </c>
      <c r="BO497" s="74">
        <v>2</v>
      </c>
      <c r="BP497" s="74">
        <v>2</v>
      </c>
      <c r="BQ497" s="74">
        <v>2</v>
      </c>
      <c r="BR497" s="74">
        <v>2</v>
      </c>
      <c r="BS497" s="74">
        <v>2</v>
      </c>
      <c r="BT497" s="74">
        <v>2</v>
      </c>
      <c r="BU497" s="74">
        <v>2</v>
      </c>
      <c r="BV497" s="74">
        <v>2</v>
      </c>
      <c r="BW497" s="74">
        <v>2</v>
      </c>
      <c r="BX497" s="74">
        <v>2</v>
      </c>
      <c r="BY497" s="74">
        <v>2</v>
      </c>
      <c r="BZ497" s="74">
        <v>2</v>
      </c>
      <c r="CA497" s="74">
        <v>2</v>
      </c>
      <c r="CB497" s="74">
        <v>2</v>
      </c>
      <c r="CC497" s="74">
        <v>2</v>
      </c>
      <c r="CD497" s="74">
        <v>2</v>
      </c>
      <c r="CE497" s="74">
        <v>2</v>
      </c>
      <c r="CF497" s="74">
        <v>2</v>
      </c>
      <c r="CG497" s="74">
        <v>2</v>
      </c>
      <c r="CH497" s="74">
        <v>2</v>
      </c>
      <c r="CI497" s="74">
        <v>2</v>
      </c>
      <c r="CJ497" s="74">
        <v>2</v>
      </c>
      <c r="CK497" s="74">
        <v>2</v>
      </c>
      <c r="CL497" s="74">
        <v>2</v>
      </c>
      <c r="CM497" s="74">
        <v>2</v>
      </c>
      <c r="CN497" s="74">
        <v>2</v>
      </c>
      <c r="CO497" s="74">
        <v>2</v>
      </c>
      <c r="CP497" s="74">
        <v>2</v>
      </c>
      <c r="CQ497" s="74">
        <v>2</v>
      </c>
      <c r="CR497" s="74">
        <v>2</v>
      </c>
      <c r="CS497" s="74">
        <v>2</v>
      </c>
      <c r="CT497" s="74">
        <v>2</v>
      </c>
      <c r="CU497" s="74"/>
      <c r="CV497" s="74"/>
      <c r="CW497" s="74"/>
      <c r="CX497" s="74">
        <v>2</v>
      </c>
      <c r="CY497" s="43">
        <f>COUNTIF($BI497:$CX497,2)</f>
        <v>38</v>
      </c>
      <c r="CZ497" s="42">
        <f>CY497/COUNTA($BI497:$CX497)</f>
        <v>1</v>
      </c>
      <c r="DA497" s="43">
        <f>COUNTIF($BI497:$CX497,1)</f>
        <v>0</v>
      </c>
      <c r="DB497" s="42">
        <f>DA497/COUNTA($BI497:$CX497)</f>
        <v>0</v>
      </c>
      <c r="DC497" s="43">
        <f>COUNTIF($BI497:$CX497,0)</f>
        <v>0</v>
      </c>
      <c r="DD497" s="42">
        <f>DC497/COUNTA($BI497:$CX497)</f>
        <v>0</v>
      </c>
      <c r="DE497" s="43">
        <f>COUNTIF($BI497:$CX497,"KĐG")</f>
        <v>0</v>
      </c>
      <c r="DF497" s="42">
        <f>DE497/COUNTA($BI497:$CX497)</f>
        <v>0</v>
      </c>
      <c r="DG497" s="52">
        <f>(((CY497*2)+(DA497*1)+(DC497*0)))/COUNTA($BI497:$CX497)</f>
        <v>2</v>
      </c>
      <c r="DH497" s="43" t="str">
        <f>IF(DG497&gt;=1.6,"Đạt mục tiêu",IF(DG497&gt;=1,"Cần cố gắng","Chưa đạt"))</f>
        <v>Đạt mục tiêu</v>
      </c>
      <c r="DI497" s="51"/>
    </row>
    <row r="498" spans="1:113" s="55" customFormat="1" ht="39" hidden="1" customHeight="1" x14ac:dyDescent="0.25">
      <c r="A498" s="670"/>
      <c r="B498" s="270"/>
      <c r="C498" s="616"/>
      <c r="D498" s="616"/>
      <c r="E498" s="616"/>
      <c r="F498" s="681"/>
      <c r="G498" s="341" t="s">
        <v>179</v>
      </c>
      <c r="H498" s="341" t="s">
        <v>178</v>
      </c>
      <c r="I498" s="327"/>
      <c r="J498" s="341" t="s">
        <v>30</v>
      </c>
      <c r="K498" s="329" t="s">
        <v>27</v>
      </c>
      <c r="L498" s="310" t="s">
        <v>26</v>
      </c>
      <c r="M498" s="341"/>
      <c r="N498" s="51" t="s">
        <v>24</v>
      </c>
      <c r="O498" s="50">
        <v>1</v>
      </c>
      <c r="P498" s="341"/>
      <c r="Q498" s="341" t="s">
        <v>24</v>
      </c>
      <c r="R498" s="341"/>
      <c r="S498" s="341"/>
      <c r="T498" s="341"/>
      <c r="U498" s="341"/>
      <c r="V498" s="341"/>
      <c r="W498" s="341"/>
      <c r="X498" s="341"/>
      <c r="Y498" s="341"/>
      <c r="Z498" s="341"/>
      <c r="AA498" s="47"/>
      <c r="AB498" s="341"/>
      <c r="AC498" s="341"/>
      <c r="AD498" s="341"/>
      <c r="AE498" s="341"/>
      <c r="AF498" s="341"/>
      <c r="AG498" s="341"/>
      <c r="AH498" s="341"/>
      <c r="AI498" s="341"/>
      <c r="AJ498" s="341"/>
      <c r="AK498" s="341"/>
      <c r="AL498" s="341"/>
      <c r="AM498" s="341"/>
      <c r="AN498" s="341"/>
      <c r="AO498" s="341"/>
      <c r="AP498" s="341"/>
      <c r="AQ498" s="341"/>
      <c r="AR498" s="341"/>
      <c r="AS498" s="341"/>
      <c r="AT498" s="341"/>
      <c r="AU498" s="341"/>
      <c r="AV498" s="341"/>
      <c r="AW498" s="341"/>
      <c r="AX498" s="341"/>
      <c r="AY498" s="51"/>
      <c r="AZ498" s="51"/>
      <c r="BA498" s="51"/>
      <c r="BB498" s="51"/>
      <c r="BC498" s="341"/>
      <c r="BD498" s="341"/>
      <c r="BE498" s="341"/>
      <c r="BF498" s="341"/>
      <c r="BG498" s="341"/>
      <c r="BH498" s="341"/>
      <c r="BI498" s="341"/>
      <c r="BJ498" s="74"/>
      <c r="BK498" s="74"/>
      <c r="BL498" s="74"/>
      <c r="BM498" s="74"/>
      <c r="BN498" s="74"/>
      <c r="BO498" s="74"/>
      <c r="BP498" s="74"/>
      <c r="BQ498" s="74"/>
      <c r="BR498" s="74"/>
      <c r="BS498" s="74"/>
      <c r="BT498" s="74"/>
      <c r="BU498" s="74"/>
      <c r="BV498" s="74"/>
      <c r="BW498" s="74"/>
      <c r="BX498" s="74"/>
      <c r="BY498" s="74"/>
      <c r="BZ498" s="74"/>
      <c r="CA498" s="74"/>
      <c r="CB498" s="74"/>
      <c r="CC498" s="74"/>
      <c r="CD498" s="74"/>
      <c r="CE498" s="74"/>
      <c r="CF498" s="74"/>
      <c r="CG498" s="74"/>
      <c r="CH498" s="74"/>
      <c r="CI498" s="74"/>
      <c r="CJ498" s="74"/>
      <c r="CK498" s="74"/>
      <c r="CL498" s="74"/>
      <c r="CM498" s="74"/>
      <c r="CN498" s="74"/>
      <c r="CO498" s="74"/>
      <c r="CP498" s="74"/>
      <c r="CQ498" s="74"/>
      <c r="CR498" s="74"/>
      <c r="CS498" s="74"/>
      <c r="CT498" s="74"/>
      <c r="CU498" s="74"/>
      <c r="CV498" s="74"/>
      <c r="CW498" s="74"/>
      <c r="CX498" s="74"/>
      <c r="CY498" s="43"/>
      <c r="CZ498" s="42"/>
      <c r="DA498" s="43"/>
      <c r="DB498" s="42"/>
      <c r="DC498" s="43"/>
      <c r="DD498" s="42"/>
      <c r="DE498" s="43"/>
      <c r="DF498" s="42"/>
      <c r="DG498" s="52"/>
      <c r="DH498" s="43"/>
      <c r="DI498" s="51"/>
    </row>
    <row r="499" spans="1:113" s="55" customFormat="1" ht="22.5" hidden="1" customHeight="1" x14ac:dyDescent="0.25">
      <c r="A499" s="628">
        <v>59</v>
      </c>
      <c r="B499" s="629"/>
      <c r="C499" s="623" t="s">
        <v>1212</v>
      </c>
      <c r="D499" s="623" t="s">
        <v>34</v>
      </c>
      <c r="E499" s="623" t="s">
        <v>177</v>
      </c>
      <c r="F499" s="623" t="s">
        <v>34</v>
      </c>
      <c r="G499" s="623" t="s">
        <v>177</v>
      </c>
      <c r="H499" s="341" t="s">
        <v>176</v>
      </c>
      <c r="I499" s="327"/>
      <c r="J499" s="341" t="s">
        <v>115</v>
      </c>
      <c r="K499" s="341" t="s">
        <v>140</v>
      </c>
      <c r="L499" s="310" t="s">
        <v>26</v>
      </c>
      <c r="M499" s="341" t="s">
        <v>37</v>
      </c>
      <c r="N499" s="51" t="s">
        <v>24</v>
      </c>
      <c r="O499" s="50"/>
      <c r="P499" s="341" t="s">
        <v>24</v>
      </c>
      <c r="Q499" s="341"/>
      <c r="R499" s="341"/>
      <c r="S499" s="341"/>
      <c r="T499" s="341"/>
      <c r="U499" s="341"/>
      <c r="V499" s="341"/>
      <c r="W499" s="341"/>
      <c r="X499" s="341"/>
      <c r="Y499" s="341"/>
      <c r="Z499" s="341"/>
      <c r="AA499" s="47">
        <f t="shared" ref="AA499:AA510" si="206">COUNTIF(P499:Z499,"x")</f>
        <v>1</v>
      </c>
      <c r="AB499" s="329" t="s">
        <v>23</v>
      </c>
      <c r="AC499" s="341"/>
      <c r="AD499" s="329" t="s">
        <v>23</v>
      </c>
      <c r="AE499" s="329"/>
      <c r="AF499" s="329"/>
      <c r="AG499" s="329"/>
      <c r="AH499" s="341"/>
      <c r="AI499" s="341"/>
      <c r="AJ499" s="341"/>
      <c r="AK499" s="341"/>
      <c r="AL499" s="329"/>
      <c r="AM499" s="329"/>
      <c r="AN499" s="329"/>
      <c r="AO499" s="329"/>
      <c r="AP499" s="329"/>
      <c r="AQ499" s="329"/>
      <c r="AR499" s="329"/>
      <c r="AS499" s="329"/>
      <c r="AT499" s="329"/>
      <c r="AU499" s="329"/>
      <c r="AV499" s="329"/>
      <c r="AW499" s="329"/>
      <c r="AX499" s="329"/>
      <c r="AY499" s="39"/>
      <c r="AZ499" s="39"/>
      <c r="BA499" s="39"/>
      <c r="BB499" s="39"/>
      <c r="BC499" s="329"/>
      <c r="BD499" s="329"/>
      <c r="BE499" s="329"/>
      <c r="BF499" s="329"/>
      <c r="BG499" s="329"/>
      <c r="BH499" s="329"/>
      <c r="BI499" s="329"/>
      <c r="BJ499" s="74">
        <v>2</v>
      </c>
      <c r="BK499" s="45">
        <v>1</v>
      </c>
      <c r="BL499" s="74">
        <v>2</v>
      </c>
      <c r="BM499" s="74">
        <v>2</v>
      </c>
      <c r="BN499" s="74">
        <v>2</v>
      </c>
      <c r="BO499" s="74">
        <v>2</v>
      </c>
      <c r="BP499" s="74">
        <v>2</v>
      </c>
      <c r="BQ499" s="74">
        <v>2</v>
      </c>
      <c r="BR499" s="74">
        <v>2</v>
      </c>
      <c r="BS499" s="74">
        <v>2</v>
      </c>
      <c r="BT499" s="45">
        <v>1</v>
      </c>
      <c r="BU499" s="74">
        <v>2</v>
      </c>
      <c r="BV499" s="74">
        <v>2</v>
      </c>
      <c r="BW499" s="74">
        <v>2</v>
      </c>
      <c r="BX499" s="74">
        <v>2</v>
      </c>
      <c r="BY499" s="74">
        <v>2</v>
      </c>
      <c r="BZ499" s="45">
        <v>1</v>
      </c>
      <c r="CA499" s="74">
        <v>2</v>
      </c>
      <c r="CB499" s="74">
        <v>2</v>
      </c>
      <c r="CC499" s="74">
        <v>2</v>
      </c>
      <c r="CD499" s="74">
        <v>2</v>
      </c>
      <c r="CE499" s="74">
        <v>2</v>
      </c>
      <c r="CF499" s="74">
        <v>2</v>
      </c>
      <c r="CG499" s="74">
        <v>2</v>
      </c>
      <c r="CH499" s="74">
        <v>2</v>
      </c>
      <c r="CI499" s="74">
        <v>2</v>
      </c>
      <c r="CJ499" s="74">
        <v>2</v>
      </c>
      <c r="CK499" s="74">
        <v>2</v>
      </c>
      <c r="CL499" s="74">
        <v>2</v>
      </c>
      <c r="CM499" s="74">
        <v>2</v>
      </c>
      <c r="CN499" s="45">
        <v>1</v>
      </c>
      <c r="CO499" s="74">
        <v>2</v>
      </c>
      <c r="CP499" s="74">
        <v>2</v>
      </c>
      <c r="CQ499" s="74">
        <v>2</v>
      </c>
      <c r="CR499" s="74">
        <v>2</v>
      </c>
      <c r="CS499" s="74">
        <v>2</v>
      </c>
      <c r="CT499" s="74">
        <v>2</v>
      </c>
      <c r="CU499" s="45">
        <v>2</v>
      </c>
      <c r="CV499" s="45">
        <v>2</v>
      </c>
      <c r="CW499" s="45">
        <v>2</v>
      </c>
      <c r="CX499" s="74">
        <v>2</v>
      </c>
      <c r="CY499" s="43">
        <f>COUNTIF($BI499:$CX499,2)</f>
        <v>37</v>
      </c>
      <c r="CZ499" s="42">
        <f>CY499/COUNTA($BI499:$CX499)</f>
        <v>0.90243902439024393</v>
      </c>
      <c r="DA499" s="43">
        <f>COUNTIF($BI499:$CX499,1)</f>
        <v>4</v>
      </c>
      <c r="DB499" s="42">
        <f>DA499/COUNTA($BI499:$CX499)</f>
        <v>9.7560975609756101E-2</v>
      </c>
      <c r="DC499" s="43">
        <f t="shared" ref="DC499:DC512" si="207">COUNTIF($BI499:$CX499,0)</f>
        <v>0</v>
      </c>
      <c r="DD499" s="42">
        <f t="shared" ref="DD499:DD512" si="208">DC499/COUNTA($BI499:$CX499)</f>
        <v>0</v>
      </c>
      <c r="DE499" s="43">
        <f t="shared" ref="DE499:DE512" si="209">COUNTIF($BI499:$CX499,"KĐG")</f>
        <v>0</v>
      </c>
      <c r="DF499" s="42">
        <f t="shared" ref="DF499:DF512" si="210">DE499/COUNTA($BI499:$CX499)</f>
        <v>0</v>
      </c>
      <c r="DG499" s="52">
        <f>(((CY499*2)+(DA499*1)+(DC499*0)))/COUNTA($BI499:$CX499)</f>
        <v>1.9024390243902438</v>
      </c>
      <c r="DH499" s="43" t="str">
        <f t="shared" ref="DH499:DH512" si="211">IF(DG499&gt;=1.6,"Đạt mục tiêu",IF(DG499&gt;=1,"Cần cố gắng","Chưa đạt"))</f>
        <v>Đạt mục tiêu</v>
      </c>
      <c r="DI499" s="51"/>
    </row>
    <row r="500" spans="1:113" s="55" customFormat="1" ht="22.5" hidden="1" customHeight="1" x14ac:dyDescent="0.25">
      <c r="A500" s="645"/>
      <c r="B500" s="630"/>
      <c r="C500" s="623"/>
      <c r="D500" s="623"/>
      <c r="E500" s="623"/>
      <c r="F500" s="623"/>
      <c r="G500" s="678"/>
      <c r="H500" s="341" t="s">
        <v>175</v>
      </c>
      <c r="I500" s="327"/>
      <c r="J500" s="341" t="s">
        <v>30</v>
      </c>
      <c r="K500" s="341" t="s">
        <v>140</v>
      </c>
      <c r="L500" s="310" t="s">
        <v>26</v>
      </c>
      <c r="M500" s="341" t="s">
        <v>37</v>
      </c>
      <c r="N500" s="51" t="s">
        <v>24</v>
      </c>
      <c r="O500" s="50"/>
      <c r="P500" s="341"/>
      <c r="Q500" s="341" t="s">
        <v>24</v>
      </c>
      <c r="R500" s="341"/>
      <c r="S500" s="341"/>
      <c r="T500" s="341"/>
      <c r="U500" s="341"/>
      <c r="V500" s="341"/>
      <c r="W500" s="341"/>
      <c r="X500" s="341"/>
      <c r="Y500" s="341"/>
      <c r="Z500" s="341"/>
      <c r="AA500" s="47">
        <f t="shared" si="206"/>
        <v>1</v>
      </c>
      <c r="AB500" s="341"/>
      <c r="AC500" s="341"/>
      <c r="AD500" s="329"/>
      <c r="AE500" s="329" t="s">
        <v>144</v>
      </c>
      <c r="AF500" s="329" t="s">
        <v>23</v>
      </c>
      <c r="AG500" s="329"/>
      <c r="AH500" s="341"/>
      <c r="AI500" s="341"/>
      <c r="AJ500" s="341"/>
      <c r="AK500" s="341"/>
      <c r="AL500" s="329"/>
      <c r="AM500" s="329"/>
      <c r="AN500" s="329"/>
      <c r="AO500" s="329"/>
      <c r="AP500" s="329"/>
      <c r="AQ500" s="329"/>
      <c r="AR500" s="329"/>
      <c r="AS500" s="329"/>
      <c r="AT500" s="329"/>
      <c r="AU500" s="329"/>
      <c r="AV500" s="329"/>
      <c r="AW500" s="329"/>
      <c r="AX500" s="329"/>
      <c r="AY500" s="39"/>
      <c r="AZ500" s="39"/>
      <c r="BA500" s="39"/>
      <c r="BB500" s="39"/>
      <c r="BC500" s="329"/>
      <c r="BD500" s="329"/>
      <c r="BE500" s="329"/>
      <c r="BF500" s="329"/>
      <c r="BG500" s="329"/>
      <c r="BH500" s="329"/>
      <c r="BI500" s="329"/>
      <c r="BJ500" s="74">
        <v>2</v>
      </c>
      <c r="BK500" s="45">
        <v>1</v>
      </c>
      <c r="BL500" s="74">
        <v>2</v>
      </c>
      <c r="BM500" s="74">
        <v>2</v>
      </c>
      <c r="BN500" s="74">
        <v>2</v>
      </c>
      <c r="BO500" s="74">
        <v>2</v>
      </c>
      <c r="BP500" s="74">
        <v>2</v>
      </c>
      <c r="BQ500" s="74">
        <v>2</v>
      </c>
      <c r="BR500" s="74">
        <v>2</v>
      </c>
      <c r="BS500" s="74">
        <v>2</v>
      </c>
      <c r="BT500" s="45">
        <v>1</v>
      </c>
      <c r="BU500" s="74">
        <v>2</v>
      </c>
      <c r="BV500" s="74">
        <v>2</v>
      </c>
      <c r="BW500" s="74">
        <v>2</v>
      </c>
      <c r="BX500" s="74">
        <v>2</v>
      </c>
      <c r="BY500" s="74">
        <v>2</v>
      </c>
      <c r="BZ500" s="45">
        <v>1</v>
      </c>
      <c r="CA500" s="74">
        <v>2</v>
      </c>
      <c r="CB500" s="74">
        <v>2</v>
      </c>
      <c r="CC500" s="74">
        <v>2</v>
      </c>
      <c r="CD500" s="74">
        <v>2</v>
      </c>
      <c r="CE500" s="74">
        <v>2</v>
      </c>
      <c r="CF500" s="74">
        <v>2</v>
      </c>
      <c r="CG500" s="74">
        <v>2</v>
      </c>
      <c r="CH500" s="74">
        <v>2</v>
      </c>
      <c r="CI500" s="74">
        <v>2</v>
      </c>
      <c r="CJ500" s="74">
        <v>2</v>
      </c>
      <c r="CK500" s="74">
        <v>2</v>
      </c>
      <c r="CL500" s="74">
        <v>2</v>
      </c>
      <c r="CM500" s="74">
        <v>2</v>
      </c>
      <c r="CN500" s="45">
        <v>1</v>
      </c>
      <c r="CO500" s="74">
        <v>2</v>
      </c>
      <c r="CP500" s="74">
        <v>2</v>
      </c>
      <c r="CQ500" s="74">
        <v>2</v>
      </c>
      <c r="CR500" s="74">
        <v>2</v>
      </c>
      <c r="CS500" s="74">
        <v>2</v>
      </c>
      <c r="CT500" s="74">
        <v>2</v>
      </c>
      <c r="CU500" s="45">
        <v>2</v>
      </c>
      <c r="CV500" s="45">
        <v>2</v>
      </c>
      <c r="CW500" s="45">
        <v>2</v>
      </c>
      <c r="CX500" s="74">
        <v>2</v>
      </c>
      <c r="CY500" s="43">
        <f>COUNTIF($BJ500:$CX500,2)</f>
        <v>37</v>
      </c>
      <c r="CZ500" s="42">
        <f>CY500/COUNTA($BJ500:$CX500)</f>
        <v>0.90243902439024393</v>
      </c>
      <c r="DA500" s="43">
        <f>COUNTIF($BJ500:$CX500,1)</f>
        <v>4</v>
      </c>
      <c r="DB500" s="42">
        <f>DA500/COUNTA($BJ500:$CX500)</f>
        <v>9.7560975609756101E-2</v>
      </c>
      <c r="DC500" s="43">
        <f t="shared" si="207"/>
        <v>0</v>
      </c>
      <c r="DD500" s="42">
        <f t="shared" si="208"/>
        <v>0</v>
      </c>
      <c r="DE500" s="43">
        <f t="shared" si="209"/>
        <v>0</v>
      </c>
      <c r="DF500" s="42">
        <f t="shared" si="210"/>
        <v>0</v>
      </c>
      <c r="DG500" s="52">
        <f>(((CY500*2)+(DA500*1)+(DC500*0)))/COUNTA($BJ500:$CX500)</f>
        <v>1.9024390243902438</v>
      </c>
      <c r="DH500" s="43" t="str">
        <f t="shared" si="211"/>
        <v>Đạt mục tiêu</v>
      </c>
      <c r="DI500" s="51"/>
    </row>
    <row r="501" spans="1:113" s="55" customFormat="1" ht="22.5" hidden="1" customHeight="1" x14ac:dyDescent="0.25">
      <c r="A501" s="645"/>
      <c r="B501" s="630"/>
      <c r="C501" s="623"/>
      <c r="D501" s="623"/>
      <c r="E501" s="623"/>
      <c r="F501" s="623"/>
      <c r="G501" s="678"/>
      <c r="H501" s="341" t="s">
        <v>174</v>
      </c>
      <c r="I501" s="327"/>
      <c r="J501" s="341" t="s">
        <v>28</v>
      </c>
      <c r="K501" s="341" t="s">
        <v>140</v>
      </c>
      <c r="L501" s="310" t="s">
        <v>26</v>
      </c>
      <c r="M501" s="341" t="s">
        <v>37</v>
      </c>
      <c r="N501" s="51" t="s">
        <v>24</v>
      </c>
      <c r="O501" s="50">
        <v>1</v>
      </c>
      <c r="P501" s="341"/>
      <c r="Q501" s="341"/>
      <c r="R501" s="341" t="s">
        <v>24</v>
      </c>
      <c r="S501" s="341"/>
      <c r="T501" s="341"/>
      <c r="U501" s="341"/>
      <c r="V501" s="341"/>
      <c r="W501" s="341"/>
      <c r="X501" s="341"/>
      <c r="Y501" s="341"/>
      <c r="Z501" s="341"/>
      <c r="AA501" s="47">
        <f t="shared" si="206"/>
        <v>1</v>
      </c>
      <c r="AB501" s="341"/>
      <c r="AC501" s="341"/>
      <c r="AD501" s="329"/>
      <c r="AE501" s="329"/>
      <c r="AF501" s="329"/>
      <c r="AG501" s="329" t="s">
        <v>23</v>
      </c>
      <c r="AH501" s="329" t="s">
        <v>23</v>
      </c>
      <c r="AI501" s="329"/>
      <c r="AJ501" s="329" t="s">
        <v>23</v>
      </c>
      <c r="AK501" s="329"/>
      <c r="AL501" s="329"/>
      <c r="AM501" s="329"/>
      <c r="AN501" s="329"/>
      <c r="AO501" s="329"/>
      <c r="AP501" s="329"/>
      <c r="AQ501" s="329"/>
      <c r="AR501" s="329"/>
      <c r="AS501" s="329"/>
      <c r="AT501" s="329"/>
      <c r="AU501" s="329"/>
      <c r="AV501" s="329"/>
      <c r="AW501" s="329"/>
      <c r="AX501" s="329"/>
      <c r="AY501" s="39"/>
      <c r="AZ501" s="39"/>
      <c r="BA501" s="39"/>
      <c r="BB501" s="39"/>
      <c r="BC501" s="329"/>
      <c r="BD501" s="329"/>
      <c r="BE501" s="329"/>
      <c r="BF501" s="329"/>
      <c r="BG501" s="329"/>
      <c r="BH501" s="329"/>
      <c r="BI501" s="329"/>
      <c r="BJ501" s="74">
        <v>2</v>
      </c>
      <c r="BK501" s="45">
        <v>1</v>
      </c>
      <c r="BL501" s="74">
        <v>2</v>
      </c>
      <c r="BM501" s="74">
        <v>2</v>
      </c>
      <c r="BN501" s="45">
        <v>1</v>
      </c>
      <c r="BO501" s="74">
        <v>2</v>
      </c>
      <c r="BP501" s="74">
        <v>2</v>
      </c>
      <c r="BQ501" s="74">
        <v>2</v>
      </c>
      <c r="BR501" s="74">
        <v>2</v>
      </c>
      <c r="BS501" s="74">
        <v>2</v>
      </c>
      <c r="BT501" s="45">
        <v>1</v>
      </c>
      <c r="BU501" s="74">
        <v>2</v>
      </c>
      <c r="BV501" s="74">
        <v>2</v>
      </c>
      <c r="BW501" s="74">
        <v>2</v>
      </c>
      <c r="BX501" s="74">
        <v>2</v>
      </c>
      <c r="BY501" s="74">
        <v>2</v>
      </c>
      <c r="BZ501" s="45">
        <v>1</v>
      </c>
      <c r="CA501" s="74">
        <v>2</v>
      </c>
      <c r="CB501" s="74">
        <v>2</v>
      </c>
      <c r="CC501" s="74">
        <v>2</v>
      </c>
      <c r="CD501" s="74">
        <v>2</v>
      </c>
      <c r="CE501" s="74">
        <v>2</v>
      </c>
      <c r="CF501" s="74">
        <v>2</v>
      </c>
      <c r="CG501" s="74">
        <v>2</v>
      </c>
      <c r="CH501" s="74">
        <v>2</v>
      </c>
      <c r="CI501" s="74">
        <v>2</v>
      </c>
      <c r="CJ501" s="74">
        <v>2</v>
      </c>
      <c r="CK501" s="74">
        <v>2</v>
      </c>
      <c r="CL501" s="74">
        <v>2</v>
      </c>
      <c r="CM501" s="74">
        <v>2</v>
      </c>
      <c r="CN501" s="45">
        <v>1</v>
      </c>
      <c r="CO501" s="74">
        <v>2</v>
      </c>
      <c r="CP501" s="74">
        <v>2</v>
      </c>
      <c r="CQ501" s="74">
        <v>2</v>
      </c>
      <c r="CR501" s="74">
        <v>2</v>
      </c>
      <c r="CS501" s="74">
        <v>2</v>
      </c>
      <c r="CT501" s="74">
        <v>2</v>
      </c>
      <c r="CU501" s="45">
        <v>2</v>
      </c>
      <c r="CV501" s="45">
        <v>2</v>
      </c>
      <c r="CW501" s="45">
        <v>2</v>
      </c>
      <c r="CX501" s="74">
        <v>2</v>
      </c>
      <c r="CY501" s="43">
        <f>COUNTIF($BJ501:$CX501,2)</f>
        <v>36</v>
      </c>
      <c r="CZ501" s="42">
        <f>CY501/COUNTA($BJ501:$CX501)</f>
        <v>0.87804878048780488</v>
      </c>
      <c r="DA501" s="43">
        <f>COUNTIF($BJ501:$CX501,1)</f>
        <v>5</v>
      </c>
      <c r="DB501" s="42">
        <f>DA501/COUNTA($BJ501:$CX501)</f>
        <v>0.12195121951219512</v>
      </c>
      <c r="DC501" s="43">
        <f t="shared" si="207"/>
        <v>0</v>
      </c>
      <c r="DD501" s="42">
        <f t="shared" si="208"/>
        <v>0</v>
      </c>
      <c r="DE501" s="43">
        <f t="shared" si="209"/>
        <v>0</v>
      </c>
      <c r="DF501" s="42">
        <f t="shared" si="210"/>
        <v>0</v>
      </c>
      <c r="DG501" s="52">
        <f t="shared" ref="DG501:DG510" si="212">(((CY501*2)+(DA501*1)+(DC501*0)))/COUNTA($BI501:$CX501)</f>
        <v>1.8780487804878048</v>
      </c>
      <c r="DH501" s="43" t="str">
        <f t="shared" si="211"/>
        <v>Đạt mục tiêu</v>
      </c>
      <c r="DI501" s="51"/>
    </row>
    <row r="502" spans="1:113" ht="22.5" hidden="1" customHeight="1" x14ac:dyDescent="0.25">
      <c r="A502" s="645"/>
      <c r="B502" s="630"/>
      <c r="C502" s="623"/>
      <c r="D502" s="623"/>
      <c r="E502" s="623"/>
      <c r="F502" s="623"/>
      <c r="G502" s="678"/>
      <c r="H502" s="318" t="s">
        <v>173</v>
      </c>
      <c r="I502" s="301"/>
      <c r="J502" s="318" t="s">
        <v>84</v>
      </c>
      <c r="K502" s="318" t="s">
        <v>140</v>
      </c>
      <c r="L502" s="346" t="s">
        <v>26</v>
      </c>
      <c r="M502" s="318" t="s">
        <v>37</v>
      </c>
      <c r="N502" s="342" t="s">
        <v>24</v>
      </c>
      <c r="O502" s="58"/>
      <c r="P502" s="318"/>
      <c r="Q502" s="318"/>
      <c r="R502" s="318"/>
      <c r="S502" s="318"/>
      <c r="T502" s="318"/>
      <c r="U502" s="318"/>
      <c r="V502" s="318" t="s">
        <v>24</v>
      </c>
      <c r="W502" s="318"/>
      <c r="X502" s="318"/>
      <c r="Y502" s="318"/>
      <c r="Z502" s="318"/>
      <c r="AA502" s="47">
        <f t="shared" si="206"/>
        <v>1</v>
      </c>
      <c r="AB502" s="318"/>
      <c r="AC502" s="318"/>
      <c r="AD502" s="318"/>
      <c r="AE502" s="318"/>
      <c r="AF502" s="318"/>
      <c r="AG502" s="318"/>
      <c r="AH502" s="318"/>
      <c r="AI502" s="318"/>
      <c r="AJ502" s="318"/>
      <c r="AK502" s="318"/>
      <c r="AL502" s="318" t="s">
        <v>23</v>
      </c>
      <c r="AM502" s="318" t="s">
        <v>23</v>
      </c>
      <c r="AN502" s="318"/>
      <c r="AO502" s="318" t="s">
        <v>23</v>
      </c>
      <c r="AP502" s="318"/>
      <c r="AQ502" s="318"/>
      <c r="AR502" s="318"/>
      <c r="AS502" s="318"/>
      <c r="AT502" s="318"/>
      <c r="AU502" s="318"/>
      <c r="AV502" s="318"/>
      <c r="AW502" s="318" t="s">
        <v>46</v>
      </c>
      <c r="AX502" s="318"/>
      <c r="AY502" s="342"/>
      <c r="AZ502" s="472"/>
      <c r="BA502" s="342"/>
      <c r="BB502" s="472"/>
      <c r="BC502" s="318"/>
      <c r="BD502" s="318"/>
      <c r="BE502" s="318"/>
      <c r="BF502" s="318"/>
      <c r="BG502" s="318"/>
      <c r="BH502" s="318"/>
      <c r="BI502" s="318"/>
      <c r="BJ502" s="74">
        <v>2</v>
      </c>
      <c r="BK502" s="74">
        <v>2</v>
      </c>
      <c r="BL502" s="74">
        <v>2</v>
      </c>
      <c r="BM502" s="74">
        <v>2</v>
      </c>
      <c r="BN502" s="74">
        <v>2</v>
      </c>
      <c r="BO502" s="74">
        <v>2</v>
      </c>
      <c r="BP502" s="74">
        <v>2</v>
      </c>
      <c r="BQ502" s="74">
        <v>2</v>
      </c>
      <c r="BR502" s="74">
        <v>2</v>
      </c>
      <c r="BS502" s="74">
        <v>2</v>
      </c>
      <c r="BT502" s="74">
        <v>2</v>
      </c>
      <c r="BU502" s="74">
        <v>2</v>
      </c>
      <c r="BV502" s="74">
        <v>2</v>
      </c>
      <c r="BW502" s="74">
        <v>2</v>
      </c>
      <c r="BX502" s="74">
        <v>2</v>
      </c>
      <c r="BY502" s="74">
        <v>2</v>
      </c>
      <c r="BZ502" s="74">
        <v>2</v>
      </c>
      <c r="CA502" s="74">
        <v>2</v>
      </c>
      <c r="CB502" s="74">
        <v>2</v>
      </c>
      <c r="CC502" s="74">
        <v>2</v>
      </c>
      <c r="CD502" s="74">
        <v>2</v>
      </c>
      <c r="CE502" s="74">
        <v>2</v>
      </c>
      <c r="CF502" s="74">
        <v>2</v>
      </c>
      <c r="CG502" s="74">
        <v>2</v>
      </c>
      <c r="CH502" s="74">
        <v>2</v>
      </c>
      <c r="CI502" s="74">
        <v>2</v>
      </c>
      <c r="CJ502" s="74">
        <v>2</v>
      </c>
      <c r="CK502" s="74">
        <v>2</v>
      </c>
      <c r="CL502" s="74">
        <v>2</v>
      </c>
      <c r="CM502" s="74">
        <v>2</v>
      </c>
      <c r="CN502" s="74">
        <v>2</v>
      </c>
      <c r="CO502" s="74">
        <v>2</v>
      </c>
      <c r="CP502" s="74">
        <v>2</v>
      </c>
      <c r="CQ502" s="74">
        <v>2</v>
      </c>
      <c r="CR502" s="74">
        <v>2</v>
      </c>
      <c r="CS502" s="74">
        <v>2</v>
      </c>
      <c r="CT502" s="74">
        <v>2</v>
      </c>
      <c r="CU502" s="74"/>
      <c r="CV502" s="74"/>
      <c r="CW502" s="74"/>
      <c r="CX502" s="74">
        <v>2</v>
      </c>
      <c r="CY502" s="43">
        <f>COUNTIF($BJ502:$CX502,2)</f>
        <v>38</v>
      </c>
      <c r="CZ502" s="42">
        <f>CY502/COUNTA($BJ502:$CX502)</f>
        <v>1</v>
      </c>
      <c r="DA502" s="43">
        <f>COUNTIF($BJ502:$CX502,1)</f>
        <v>0</v>
      </c>
      <c r="DB502" s="42">
        <f>DA502/COUNTA($BJ502:$CX502)</f>
        <v>0</v>
      </c>
      <c r="DC502" s="43">
        <f t="shared" si="207"/>
        <v>0</v>
      </c>
      <c r="DD502" s="42">
        <f t="shared" si="208"/>
        <v>0</v>
      </c>
      <c r="DE502" s="43">
        <f t="shared" si="209"/>
        <v>0</v>
      </c>
      <c r="DF502" s="42">
        <f t="shared" si="210"/>
        <v>0</v>
      </c>
      <c r="DG502" s="52">
        <f t="shared" si="212"/>
        <v>2</v>
      </c>
      <c r="DH502" s="43" t="str">
        <f t="shared" si="211"/>
        <v>Đạt mục tiêu</v>
      </c>
      <c r="DI502" s="342"/>
    </row>
    <row r="503" spans="1:113" s="55" customFormat="1" ht="22.5" hidden="1" customHeight="1" x14ac:dyDescent="0.25">
      <c r="A503" s="645"/>
      <c r="B503" s="630"/>
      <c r="C503" s="623"/>
      <c r="D503" s="623"/>
      <c r="E503" s="623"/>
      <c r="F503" s="623"/>
      <c r="G503" s="678"/>
      <c r="H503" s="341" t="s">
        <v>172</v>
      </c>
      <c r="I503" s="327"/>
      <c r="J503" s="341" t="s">
        <v>43</v>
      </c>
      <c r="K503" s="341" t="s">
        <v>140</v>
      </c>
      <c r="L503" s="310" t="s">
        <v>26</v>
      </c>
      <c r="M503" s="341" t="s">
        <v>37</v>
      </c>
      <c r="N503" s="51" t="s">
        <v>24</v>
      </c>
      <c r="O503" s="50">
        <v>1</v>
      </c>
      <c r="P503" s="341"/>
      <c r="Q503" s="341"/>
      <c r="R503" s="341"/>
      <c r="S503" s="341" t="s">
        <v>24</v>
      </c>
      <c r="T503" s="341"/>
      <c r="U503" s="341"/>
      <c r="V503" s="341"/>
      <c r="W503" s="341"/>
      <c r="X503" s="341"/>
      <c r="Y503" s="341"/>
      <c r="Z503" s="341"/>
      <c r="AA503" s="47">
        <f t="shared" si="206"/>
        <v>1</v>
      </c>
      <c r="AB503" s="341"/>
      <c r="AC503" s="341"/>
      <c r="AD503" s="329"/>
      <c r="AE503" s="329"/>
      <c r="AF503" s="329"/>
      <c r="AG503" s="329"/>
      <c r="AH503" s="341"/>
      <c r="AI503" s="341"/>
      <c r="AJ503" s="341"/>
      <c r="AK503" s="318"/>
      <c r="AL503" s="329"/>
      <c r="AM503" s="329"/>
      <c r="AN503" s="329"/>
      <c r="AO503" s="329"/>
      <c r="AP503" s="329" t="s">
        <v>23</v>
      </c>
      <c r="AQ503" s="329"/>
      <c r="AR503" s="329" t="s">
        <v>144</v>
      </c>
      <c r="AS503" s="329" t="s">
        <v>23</v>
      </c>
      <c r="AT503" s="329" t="s">
        <v>23</v>
      </c>
      <c r="AU503" s="329"/>
      <c r="AV503" s="329"/>
      <c r="AW503" s="329"/>
      <c r="AX503" s="329"/>
      <c r="AY503" s="39"/>
      <c r="AZ503" s="39"/>
      <c r="BA503" s="39"/>
      <c r="BB503" s="39"/>
      <c r="BC503" s="329"/>
      <c r="BD503" s="329"/>
      <c r="BE503" s="329"/>
      <c r="BF503" s="329"/>
      <c r="BG503" s="329"/>
      <c r="BH503" s="329"/>
      <c r="BI503" s="329"/>
      <c r="BJ503" s="74">
        <v>2</v>
      </c>
      <c r="BK503" s="45">
        <v>1</v>
      </c>
      <c r="BL503" s="74">
        <v>2</v>
      </c>
      <c r="BM503" s="74">
        <v>2</v>
      </c>
      <c r="BN503" s="74">
        <v>2</v>
      </c>
      <c r="BO503" s="74">
        <v>2</v>
      </c>
      <c r="BP503" s="74">
        <v>2</v>
      </c>
      <c r="BQ503" s="74">
        <v>1</v>
      </c>
      <c r="BR503" s="74">
        <v>2</v>
      </c>
      <c r="BS503" s="74">
        <v>2</v>
      </c>
      <c r="BT503" s="45">
        <v>1</v>
      </c>
      <c r="BU503" s="74">
        <v>1</v>
      </c>
      <c r="BV503" s="74">
        <v>2</v>
      </c>
      <c r="BW503" s="74">
        <v>2</v>
      </c>
      <c r="BX503" s="74">
        <v>2</v>
      </c>
      <c r="BY503" s="74">
        <v>2</v>
      </c>
      <c r="BZ503" s="45">
        <v>1</v>
      </c>
      <c r="CA503" s="74">
        <v>2</v>
      </c>
      <c r="CB503" s="74">
        <v>1</v>
      </c>
      <c r="CC503" s="74">
        <v>2</v>
      </c>
      <c r="CD503" s="74">
        <v>2</v>
      </c>
      <c r="CE503" s="74">
        <v>2</v>
      </c>
      <c r="CF503" s="74">
        <v>2</v>
      </c>
      <c r="CG503" s="74">
        <v>2</v>
      </c>
      <c r="CH503" s="74">
        <v>2</v>
      </c>
      <c r="CI503" s="74">
        <v>1</v>
      </c>
      <c r="CJ503" s="74">
        <v>2</v>
      </c>
      <c r="CK503" s="74">
        <v>2</v>
      </c>
      <c r="CL503" s="74">
        <v>2</v>
      </c>
      <c r="CM503" s="74">
        <v>2</v>
      </c>
      <c r="CN503" s="45">
        <v>1</v>
      </c>
      <c r="CO503" s="74">
        <v>2</v>
      </c>
      <c r="CP503" s="74">
        <v>2</v>
      </c>
      <c r="CQ503" s="74">
        <v>1</v>
      </c>
      <c r="CR503" s="74">
        <v>2</v>
      </c>
      <c r="CS503" s="74">
        <v>2</v>
      </c>
      <c r="CT503" s="74">
        <v>2</v>
      </c>
      <c r="CU503" s="45">
        <v>2</v>
      </c>
      <c r="CV503" s="45">
        <v>2</v>
      </c>
      <c r="CW503" s="45">
        <v>2</v>
      </c>
      <c r="CX503" s="74">
        <v>2</v>
      </c>
      <c r="CY503" s="43">
        <f>COUNTIF($BJ503:$CX503,2)</f>
        <v>32</v>
      </c>
      <c r="CZ503" s="53">
        <f>CY503/COUNTA($BI503:$CX503)</f>
        <v>0.78048780487804881</v>
      </c>
      <c r="DA503" s="43">
        <f>COUNTIF($BJ503:$CX503,1)</f>
        <v>9</v>
      </c>
      <c r="DB503" s="42">
        <f>DA503/COUNTA($BJ503:$CX503)</f>
        <v>0.21951219512195122</v>
      </c>
      <c r="DC503" s="43">
        <f t="shared" si="207"/>
        <v>0</v>
      </c>
      <c r="DD503" s="42">
        <f t="shared" si="208"/>
        <v>0</v>
      </c>
      <c r="DE503" s="43">
        <f t="shared" si="209"/>
        <v>0</v>
      </c>
      <c r="DF503" s="42">
        <f t="shared" si="210"/>
        <v>0</v>
      </c>
      <c r="DG503" s="52">
        <f t="shared" si="212"/>
        <v>1.7804878048780488</v>
      </c>
      <c r="DH503" s="43" t="str">
        <f t="shared" si="211"/>
        <v>Đạt mục tiêu</v>
      </c>
      <c r="DI503" s="51"/>
    </row>
    <row r="504" spans="1:113" s="55" customFormat="1" ht="22.5" hidden="1" customHeight="1" x14ac:dyDescent="0.25">
      <c r="A504" s="645"/>
      <c r="B504" s="630"/>
      <c r="C504" s="623"/>
      <c r="D504" s="623"/>
      <c r="E504" s="623"/>
      <c r="F504" s="623"/>
      <c r="G504" s="678"/>
      <c r="H504" s="341" t="s">
        <v>171</v>
      </c>
      <c r="I504" s="327"/>
      <c r="J504" s="341" t="s">
        <v>57</v>
      </c>
      <c r="K504" s="341" t="s">
        <v>140</v>
      </c>
      <c r="L504" s="310" t="s">
        <v>26</v>
      </c>
      <c r="M504" s="341" t="s">
        <v>37</v>
      </c>
      <c r="N504" s="51" t="s">
        <v>24</v>
      </c>
      <c r="O504" s="50"/>
      <c r="P504" s="341"/>
      <c r="Q504" s="341"/>
      <c r="R504" s="341"/>
      <c r="S504" s="341"/>
      <c r="T504" s="341"/>
      <c r="U504" s="341"/>
      <c r="V504" s="341"/>
      <c r="W504" s="341" t="s">
        <v>24</v>
      </c>
      <c r="X504" s="341"/>
      <c r="Y504" s="341"/>
      <c r="Z504" s="341"/>
      <c r="AA504" s="47">
        <f t="shared" si="206"/>
        <v>1</v>
      </c>
      <c r="AB504" s="341"/>
      <c r="AC504" s="341"/>
      <c r="AD504" s="329"/>
      <c r="AE504" s="329"/>
      <c r="AF504" s="329"/>
      <c r="AG504" s="329"/>
      <c r="AH504" s="341"/>
      <c r="AI504" s="341"/>
      <c r="AJ504" s="341"/>
      <c r="AK504" s="341"/>
      <c r="AL504" s="329"/>
      <c r="AM504" s="329"/>
      <c r="AN504" s="329"/>
      <c r="AO504" s="329"/>
      <c r="AP504" s="329"/>
      <c r="AQ504" s="329"/>
      <c r="AR504" s="329"/>
      <c r="AS504" s="329"/>
      <c r="AT504" s="329"/>
      <c r="AU504" s="329" t="s">
        <v>23</v>
      </c>
      <c r="AV504" s="329"/>
      <c r="AW504" s="329"/>
      <c r="AX504" s="329"/>
      <c r="AY504" s="39"/>
      <c r="AZ504" s="39"/>
      <c r="BA504" s="39"/>
      <c r="BB504" s="39"/>
      <c r="BC504" s="329"/>
      <c r="BD504" s="329"/>
      <c r="BE504" s="329"/>
      <c r="BF504" s="329"/>
      <c r="BG504" s="329"/>
      <c r="BH504" s="329"/>
      <c r="BI504" s="329"/>
      <c r="BJ504" s="74">
        <v>2</v>
      </c>
      <c r="BK504" s="74">
        <v>2</v>
      </c>
      <c r="BL504" s="74">
        <v>2</v>
      </c>
      <c r="BM504" s="74">
        <v>2</v>
      </c>
      <c r="BN504" s="74">
        <v>2</v>
      </c>
      <c r="BO504" s="74">
        <v>2</v>
      </c>
      <c r="BP504" s="74">
        <v>2</v>
      </c>
      <c r="BQ504" s="74">
        <v>2</v>
      </c>
      <c r="BR504" s="74">
        <v>2</v>
      </c>
      <c r="BS504" s="74">
        <v>2</v>
      </c>
      <c r="BT504" s="74">
        <v>2</v>
      </c>
      <c r="BU504" s="74">
        <v>2</v>
      </c>
      <c r="BV504" s="74">
        <v>2</v>
      </c>
      <c r="BW504" s="74">
        <v>2</v>
      </c>
      <c r="BX504" s="74">
        <v>2</v>
      </c>
      <c r="BY504" s="74">
        <v>2</v>
      </c>
      <c r="BZ504" s="74">
        <v>2</v>
      </c>
      <c r="CA504" s="74">
        <v>2</v>
      </c>
      <c r="CB504" s="74">
        <v>2</v>
      </c>
      <c r="CC504" s="74">
        <v>2</v>
      </c>
      <c r="CD504" s="74">
        <v>2</v>
      </c>
      <c r="CE504" s="74">
        <v>2</v>
      </c>
      <c r="CF504" s="74">
        <v>2</v>
      </c>
      <c r="CG504" s="74">
        <v>2</v>
      </c>
      <c r="CH504" s="74">
        <v>2</v>
      </c>
      <c r="CI504" s="74">
        <v>2</v>
      </c>
      <c r="CJ504" s="74">
        <v>2</v>
      </c>
      <c r="CK504" s="74">
        <v>2</v>
      </c>
      <c r="CL504" s="74">
        <v>2</v>
      </c>
      <c r="CM504" s="74">
        <v>2</v>
      </c>
      <c r="CN504" s="74">
        <v>2</v>
      </c>
      <c r="CO504" s="74">
        <v>2</v>
      </c>
      <c r="CP504" s="74">
        <v>2</v>
      </c>
      <c r="CQ504" s="74">
        <v>2</v>
      </c>
      <c r="CR504" s="74">
        <v>2</v>
      </c>
      <c r="CS504" s="74">
        <v>2</v>
      </c>
      <c r="CT504" s="74">
        <v>2</v>
      </c>
      <c r="CU504" s="74"/>
      <c r="CV504" s="74"/>
      <c r="CW504" s="74"/>
      <c r="CX504" s="74">
        <v>2</v>
      </c>
      <c r="CY504" s="43">
        <f>COUNTIF($BJ504:$CX504,2)</f>
        <v>38</v>
      </c>
      <c r="CZ504" s="42">
        <f>CY504/COUNTA($BJ504:$CX504)</f>
        <v>1</v>
      </c>
      <c r="DA504" s="43">
        <f>COUNTIF($BJ504:$CX504,1)</f>
        <v>0</v>
      </c>
      <c r="DB504" s="42">
        <f>DA504/COUNTA($BJ504:$CX504)</f>
        <v>0</v>
      </c>
      <c r="DC504" s="43">
        <f t="shared" si="207"/>
        <v>0</v>
      </c>
      <c r="DD504" s="42">
        <f t="shared" si="208"/>
        <v>0</v>
      </c>
      <c r="DE504" s="43">
        <f t="shared" si="209"/>
        <v>0</v>
      </c>
      <c r="DF504" s="42">
        <f t="shared" si="210"/>
        <v>0</v>
      </c>
      <c r="DG504" s="52">
        <f t="shared" si="212"/>
        <v>2</v>
      </c>
      <c r="DH504" s="43" t="str">
        <f t="shared" si="211"/>
        <v>Đạt mục tiêu</v>
      </c>
      <c r="DI504" s="51"/>
    </row>
    <row r="505" spans="1:113" s="55" customFormat="1" ht="22.5" hidden="1" customHeight="1" x14ac:dyDescent="0.25">
      <c r="A505" s="645"/>
      <c r="B505" s="630"/>
      <c r="C505" s="623"/>
      <c r="D505" s="623"/>
      <c r="E505" s="623"/>
      <c r="F505" s="623"/>
      <c r="G505" s="678"/>
      <c r="H505" s="341" t="s">
        <v>170</v>
      </c>
      <c r="I505" s="327"/>
      <c r="J505" s="329" t="s">
        <v>66</v>
      </c>
      <c r="K505" s="341" t="s">
        <v>140</v>
      </c>
      <c r="L505" s="310" t="s">
        <v>26</v>
      </c>
      <c r="M505" s="341" t="s">
        <v>37</v>
      </c>
      <c r="N505" s="51" t="s">
        <v>24</v>
      </c>
      <c r="O505" s="50"/>
      <c r="P505" s="341"/>
      <c r="Q505" s="341"/>
      <c r="R505" s="341"/>
      <c r="S505" s="341"/>
      <c r="T505" s="341"/>
      <c r="U505" s="341" t="s">
        <v>24</v>
      </c>
      <c r="V505" s="341"/>
      <c r="W505" s="341"/>
      <c r="X505" s="341"/>
      <c r="Y505" s="341"/>
      <c r="Z505" s="341"/>
      <c r="AA505" s="47">
        <f t="shared" si="206"/>
        <v>1</v>
      </c>
      <c r="AB505" s="341"/>
      <c r="AC505" s="341"/>
      <c r="AD505" s="329"/>
      <c r="AE505" s="329"/>
      <c r="AF505" s="329"/>
      <c r="AG505" s="329"/>
      <c r="AH505" s="341"/>
      <c r="AI505" s="341"/>
      <c r="AJ505" s="341"/>
      <c r="AK505" s="341"/>
      <c r="AL505" s="329"/>
      <c r="AM505" s="329"/>
      <c r="AN505" s="329"/>
      <c r="AO505" s="329"/>
      <c r="AP505" s="329"/>
      <c r="AQ505" s="329"/>
      <c r="AR505" s="329"/>
      <c r="AS505" s="329"/>
      <c r="AT505" s="329"/>
      <c r="AU505" s="329" t="s">
        <v>23</v>
      </c>
      <c r="AV505" s="329" t="s">
        <v>23</v>
      </c>
      <c r="AW505" s="329"/>
      <c r="AX505" s="329" t="s">
        <v>23</v>
      </c>
      <c r="AY505" s="39"/>
      <c r="AZ505" s="39"/>
      <c r="BA505" s="39"/>
      <c r="BB505" s="39"/>
      <c r="BC505" s="329"/>
      <c r="BD505" s="329"/>
      <c r="BE505" s="329"/>
      <c r="BF505" s="329"/>
      <c r="BG505" s="329"/>
      <c r="BH505" s="329"/>
      <c r="BI505" s="329"/>
      <c r="BJ505" s="74">
        <v>2</v>
      </c>
      <c r="BK505" s="74">
        <v>2</v>
      </c>
      <c r="BL505" s="74">
        <v>2</v>
      </c>
      <c r="BM505" s="74">
        <v>2</v>
      </c>
      <c r="BN505" s="74">
        <v>2</v>
      </c>
      <c r="BO505" s="74">
        <v>2</v>
      </c>
      <c r="BP505" s="74">
        <v>2</v>
      </c>
      <c r="BQ505" s="74">
        <v>2</v>
      </c>
      <c r="BR505" s="74">
        <v>2</v>
      </c>
      <c r="BS505" s="74">
        <v>2</v>
      </c>
      <c r="BT505" s="74">
        <v>2</v>
      </c>
      <c r="BU505" s="74">
        <v>2</v>
      </c>
      <c r="BV505" s="74">
        <v>2</v>
      </c>
      <c r="BW505" s="74">
        <v>2</v>
      </c>
      <c r="BX505" s="74">
        <v>2</v>
      </c>
      <c r="BY505" s="74">
        <v>2</v>
      </c>
      <c r="BZ505" s="74">
        <v>2</v>
      </c>
      <c r="CA505" s="74">
        <v>2</v>
      </c>
      <c r="CB505" s="74">
        <v>2</v>
      </c>
      <c r="CC505" s="74">
        <v>2</v>
      </c>
      <c r="CD505" s="74">
        <v>2</v>
      </c>
      <c r="CE505" s="74">
        <v>2</v>
      </c>
      <c r="CF505" s="74">
        <v>2</v>
      </c>
      <c r="CG505" s="74">
        <v>2</v>
      </c>
      <c r="CH505" s="74">
        <v>2</v>
      </c>
      <c r="CI505" s="74">
        <v>2</v>
      </c>
      <c r="CJ505" s="74">
        <v>2</v>
      </c>
      <c r="CK505" s="74">
        <v>2</v>
      </c>
      <c r="CL505" s="74">
        <v>2</v>
      </c>
      <c r="CM505" s="74">
        <v>2</v>
      </c>
      <c r="CN505" s="74">
        <v>2</v>
      </c>
      <c r="CO505" s="74">
        <v>2</v>
      </c>
      <c r="CP505" s="74">
        <v>2</v>
      </c>
      <c r="CQ505" s="74">
        <v>2</v>
      </c>
      <c r="CR505" s="74">
        <v>2</v>
      </c>
      <c r="CS505" s="74">
        <v>2</v>
      </c>
      <c r="CT505" s="74">
        <v>2</v>
      </c>
      <c r="CU505" s="74"/>
      <c r="CV505" s="74"/>
      <c r="CW505" s="74"/>
      <c r="CX505" s="74">
        <v>2</v>
      </c>
      <c r="CY505" s="43">
        <f t="shared" ref="CY505:CY510" si="213">COUNTIF($BI505:$CX505,2)</f>
        <v>38</v>
      </c>
      <c r="CZ505" s="42">
        <f t="shared" ref="CZ505:CZ510" si="214">CY505/COUNTA($BI505:$CX505)</f>
        <v>1</v>
      </c>
      <c r="DA505" s="43">
        <f t="shared" ref="DA505:DA510" si="215">COUNTIF($BI505:$CX505,1)</f>
        <v>0</v>
      </c>
      <c r="DB505" s="42">
        <f t="shared" ref="DB505:DB510" si="216">DA505/COUNTA($BI505:$CX505)</f>
        <v>0</v>
      </c>
      <c r="DC505" s="43">
        <f t="shared" si="207"/>
        <v>0</v>
      </c>
      <c r="DD505" s="42">
        <f t="shared" si="208"/>
        <v>0</v>
      </c>
      <c r="DE505" s="43">
        <f t="shared" si="209"/>
        <v>0</v>
      </c>
      <c r="DF505" s="42">
        <f t="shared" si="210"/>
        <v>0</v>
      </c>
      <c r="DG505" s="52">
        <f t="shared" si="212"/>
        <v>2</v>
      </c>
      <c r="DH505" s="43" t="str">
        <f t="shared" si="211"/>
        <v>Đạt mục tiêu</v>
      </c>
      <c r="DI505" s="51"/>
    </row>
    <row r="506" spans="1:113" s="55" customFormat="1" ht="22.5" hidden="1" customHeight="1" x14ac:dyDescent="0.25">
      <c r="A506" s="645"/>
      <c r="B506" s="630"/>
      <c r="C506" s="623"/>
      <c r="D506" s="623"/>
      <c r="E506" s="623"/>
      <c r="F506" s="623"/>
      <c r="G506" s="678"/>
      <c r="H506" s="341" t="s">
        <v>169</v>
      </c>
      <c r="I506" s="327"/>
      <c r="J506" s="341" t="s">
        <v>47</v>
      </c>
      <c r="K506" s="341" t="s">
        <v>140</v>
      </c>
      <c r="L506" s="310" t="s">
        <v>26</v>
      </c>
      <c r="M506" s="341" t="s">
        <v>37</v>
      </c>
      <c r="N506" s="51" t="s">
        <v>24</v>
      </c>
      <c r="O506" s="50"/>
      <c r="P506" s="341"/>
      <c r="Q506" s="341"/>
      <c r="R506" s="341"/>
      <c r="S506" s="341"/>
      <c r="T506" s="341" t="s">
        <v>24</v>
      </c>
      <c r="U506" s="341"/>
      <c r="V506" s="341"/>
      <c r="W506" s="341"/>
      <c r="X506" s="341"/>
      <c r="Y506" s="341"/>
      <c r="Z506" s="341"/>
      <c r="AA506" s="47">
        <f t="shared" si="206"/>
        <v>1</v>
      </c>
      <c r="AB506" s="341"/>
      <c r="AC506" s="341"/>
      <c r="AD506" s="329"/>
      <c r="AE506" s="329"/>
      <c r="AF506" s="329"/>
      <c r="AG506" s="329"/>
      <c r="AH506" s="341"/>
      <c r="AI506" s="341"/>
      <c r="AJ506" s="341"/>
      <c r="AK506" s="341"/>
      <c r="AL506" s="329"/>
      <c r="AM506" s="329"/>
      <c r="AN506" s="329"/>
      <c r="AO506" s="329"/>
      <c r="AP506" s="329" t="s">
        <v>23</v>
      </c>
      <c r="AQ506" s="329" t="s">
        <v>23</v>
      </c>
      <c r="AR506" s="329"/>
      <c r="AS506" s="329"/>
      <c r="AT506" s="329" t="s">
        <v>23</v>
      </c>
      <c r="AU506" s="329"/>
      <c r="AV506" s="329"/>
      <c r="AW506" s="329"/>
      <c r="AX506" s="329"/>
      <c r="AY506" s="39" t="s">
        <v>23</v>
      </c>
      <c r="AZ506" s="39"/>
      <c r="BA506" s="39"/>
      <c r="BB506" s="39"/>
      <c r="BC506" s="329"/>
      <c r="BD506" s="329"/>
      <c r="BE506" s="329"/>
      <c r="BF506" s="329"/>
      <c r="BG506" s="329"/>
      <c r="BH506" s="329"/>
      <c r="BI506" s="329"/>
      <c r="BJ506" s="74">
        <v>2</v>
      </c>
      <c r="BK506" s="74">
        <v>2</v>
      </c>
      <c r="BL506" s="74">
        <v>2</v>
      </c>
      <c r="BM506" s="74">
        <v>2</v>
      </c>
      <c r="BN506" s="74">
        <v>2</v>
      </c>
      <c r="BO506" s="74">
        <v>2</v>
      </c>
      <c r="BP506" s="74">
        <v>2</v>
      </c>
      <c r="BQ506" s="74">
        <v>2</v>
      </c>
      <c r="BR506" s="74">
        <v>2</v>
      </c>
      <c r="BS506" s="74">
        <v>2</v>
      </c>
      <c r="BT506" s="74">
        <v>2</v>
      </c>
      <c r="BU506" s="74">
        <v>2</v>
      </c>
      <c r="BV506" s="74">
        <v>2</v>
      </c>
      <c r="BW506" s="74">
        <v>2</v>
      </c>
      <c r="BX506" s="74">
        <v>2</v>
      </c>
      <c r="BY506" s="74">
        <v>2</v>
      </c>
      <c r="BZ506" s="74">
        <v>2</v>
      </c>
      <c r="CA506" s="74">
        <v>2</v>
      </c>
      <c r="CB506" s="74">
        <v>2</v>
      </c>
      <c r="CC506" s="74">
        <v>2</v>
      </c>
      <c r="CD506" s="74">
        <v>2</v>
      </c>
      <c r="CE506" s="74">
        <v>2</v>
      </c>
      <c r="CF506" s="74">
        <v>2</v>
      </c>
      <c r="CG506" s="74">
        <v>2</v>
      </c>
      <c r="CH506" s="74">
        <v>2</v>
      </c>
      <c r="CI506" s="74">
        <v>2</v>
      </c>
      <c r="CJ506" s="74">
        <v>2</v>
      </c>
      <c r="CK506" s="74">
        <v>2</v>
      </c>
      <c r="CL506" s="74">
        <v>2</v>
      </c>
      <c r="CM506" s="74">
        <v>2</v>
      </c>
      <c r="CN506" s="74">
        <v>2</v>
      </c>
      <c r="CO506" s="74">
        <v>2</v>
      </c>
      <c r="CP506" s="74">
        <v>2</v>
      </c>
      <c r="CQ506" s="74">
        <v>2</v>
      </c>
      <c r="CR506" s="74">
        <v>2</v>
      </c>
      <c r="CS506" s="74">
        <v>2</v>
      </c>
      <c r="CT506" s="74">
        <v>2</v>
      </c>
      <c r="CU506" s="74"/>
      <c r="CV506" s="74"/>
      <c r="CW506" s="74"/>
      <c r="CX506" s="74">
        <v>2</v>
      </c>
      <c r="CY506" s="43">
        <f t="shared" si="213"/>
        <v>38</v>
      </c>
      <c r="CZ506" s="42">
        <f t="shared" si="214"/>
        <v>1</v>
      </c>
      <c r="DA506" s="43">
        <f t="shared" si="215"/>
        <v>0</v>
      </c>
      <c r="DB506" s="42">
        <f t="shared" si="216"/>
        <v>0</v>
      </c>
      <c r="DC506" s="43">
        <f t="shared" si="207"/>
        <v>0</v>
      </c>
      <c r="DD506" s="42">
        <f t="shared" si="208"/>
        <v>0</v>
      </c>
      <c r="DE506" s="43">
        <f t="shared" si="209"/>
        <v>0</v>
      </c>
      <c r="DF506" s="42">
        <f t="shared" si="210"/>
        <v>0</v>
      </c>
      <c r="DG506" s="52">
        <f t="shared" si="212"/>
        <v>2</v>
      </c>
      <c r="DH506" s="43" t="str">
        <f t="shared" si="211"/>
        <v>Đạt mục tiêu</v>
      </c>
      <c r="DI506" s="51"/>
    </row>
    <row r="507" spans="1:113" s="55" customFormat="1" ht="75" customHeight="1" x14ac:dyDescent="0.25">
      <c r="A507" s="661"/>
      <c r="B507" s="630"/>
      <c r="C507" s="632"/>
      <c r="D507" s="623"/>
      <c r="E507" s="632"/>
      <c r="F507" s="623"/>
      <c r="G507" s="678"/>
      <c r="H507" s="344" t="s">
        <v>1203</v>
      </c>
      <c r="I507" s="528" t="s">
        <v>1123</v>
      </c>
      <c r="J507" s="392" t="s">
        <v>33</v>
      </c>
      <c r="K507" s="578" t="s">
        <v>140</v>
      </c>
      <c r="L507" s="405" t="s">
        <v>26</v>
      </c>
      <c r="M507" s="341" t="s">
        <v>37</v>
      </c>
      <c r="N507" s="51" t="s">
        <v>24</v>
      </c>
      <c r="O507" s="50"/>
      <c r="P507" s="341"/>
      <c r="Q507" s="341"/>
      <c r="R507" s="341"/>
      <c r="S507" s="341"/>
      <c r="T507" s="341"/>
      <c r="U507" s="341"/>
      <c r="V507" s="341"/>
      <c r="W507" s="341"/>
      <c r="X507" s="341" t="s">
        <v>24</v>
      </c>
      <c r="Y507" s="341"/>
      <c r="Z507" s="341"/>
      <c r="AA507" s="47">
        <f t="shared" si="206"/>
        <v>1</v>
      </c>
      <c r="AB507" s="341"/>
      <c r="AC507" s="341"/>
      <c r="AD507" s="329"/>
      <c r="AE507" s="329"/>
      <c r="AF507" s="329"/>
      <c r="AG507" s="329"/>
      <c r="AH507" s="341"/>
      <c r="AI507" s="341"/>
      <c r="AJ507" s="341"/>
      <c r="AK507" s="341"/>
      <c r="AL507" s="329"/>
      <c r="AM507" s="329"/>
      <c r="AN507" s="329"/>
      <c r="AO507" s="329"/>
      <c r="AP507" s="329"/>
      <c r="AQ507" s="329"/>
      <c r="AR507" s="329"/>
      <c r="AS507" s="329"/>
      <c r="AT507" s="329"/>
      <c r="AU507" s="329"/>
      <c r="AV507" s="329"/>
      <c r="AW507" s="329"/>
      <c r="AX507" s="329"/>
      <c r="AY507" s="580"/>
      <c r="AZ507" s="47" t="s">
        <v>23</v>
      </c>
      <c r="BA507" s="47"/>
      <c r="BB507" s="47"/>
      <c r="BC507" s="329" t="s">
        <v>23</v>
      </c>
      <c r="BD507" s="329" t="s">
        <v>23</v>
      </c>
      <c r="BE507" s="329"/>
      <c r="BF507" s="329"/>
      <c r="BG507" s="329"/>
      <c r="BH507" s="329"/>
      <c r="BI507" s="329"/>
      <c r="BJ507" s="74">
        <v>2</v>
      </c>
      <c r="BK507" s="74">
        <v>2</v>
      </c>
      <c r="BL507" s="74">
        <v>2</v>
      </c>
      <c r="BM507" s="74">
        <v>2</v>
      </c>
      <c r="BN507" s="74">
        <v>2</v>
      </c>
      <c r="BO507" s="74">
        <v>2</v>
      </c>
      <c r="BP507" s="74">
        <v>2</v>
      </c>
      <c r="BQ507" s="74">
        <v>2</v>
      </c>
      <c r="BR507" s="74">
        <v>2</v>
      </c>
      <c r="BS507" s="74">
        <v>2</v>
      </c>
      <c r="BT507" s="74">
        <v>2</v>
      </c>
      <c r="BU507" s="74">
        <v>2</v>
      </c>
      <c r="BV507" s="74">
        <v>2</v>
      </c>
      <c r="BW507" s="74">
        <v>2</v>
      </c>
      <c r="BX507" s="74">
        <v>2</v>
      </c>
      <c r="BY507" s="74">
        <v>2</v>
      </c>
      <c r="BZ507" s="74">
        <v>2</v>
      </c>
      <c r="CA507" s="74">
        <v>2</v>
      </c>
      <c r="CB507" s="74">
        <v>2</v>
      </c>
      <c r="CC507" s="74">
        <v>2</v>
      </c>
      <c r="CD507" s="74">
        <v>2</v>
      </c>
      <c r="CE507" s="74">
        <v>2</v>
      </c>
      <c r="CF507" s="74">
        <v>2</v>
      </c>
      <c r="CG507" s="74">
        <v>2</v>
      </c>
      <c r="CH507" s="74">
        <v>2</v>
      </c>
      <c r="CI507" s="74">
        <v>2</v>
      </c>
      <c r="CJ507" s="74">
        <v>2</v>
      </c>
      <c r="CK507" s="74">
        <v>2</v>
      </c>
      <c r="CL507" s="74">
        <v>2</v>
      </c>
      <c r="CM507" s="74">
        <v>2</v>
      </c>
      <c r="CN507" s="74">
        <v>2</v>
      </c>
      <c r="CO507" s="74">
        <v>2</v>
      </c>
      <c r="CP507" s="74">
        <v>2</v>
      </c>
      <c r="CQ507" s="74">
        <v>2</v>
      </c>
      <c r="CR507" s="74">
        <v>2</v>
      </c>
      <c r="CS507" s="74">
        <v>2</v>
      </c>
      <c r="CT507" s="74">
        <v>2</v>
      </c>
      <c r="CU507" s="74"/>
      <c r="CV507" s="74"/>
      <c r="CW507" s="74"/>
      <c r="CX507" s="74">
        <v>2</v>
      </c>
      <c r="CY507" s="43">
        <f t="shared" si="213"/>
        <v>38</v>
      </c>
      <c r="CZ507" s="42">
        <f t="shared" si="214"/>
        <v>1</v>
      </c>
      <c r="DA507" s="43">
        <f t="shared" si="215"/>
        <v>0</v>
      </c>
      <c r="DB507" s="42">
        <f t="shared" si="216"/>
        <v>0</v>
      </c>
      <c r="DC507" s="43">
        <f t="shared" si="207"/>
        <v>0</v>
      </c>
      <c r="DD507" s="42">
        <f t="shared" si="208"/>
        <v>0</v>
      </c>
      <c r="DE507" s="43">
        <f t="shared" si="209"/>
        <v>0</v>
      </c>
      <c r="DF507" s="42">
        <f t="shared" si="210"/>
        <v>0</v>
      </c>
      <c r="DG507" s="52">
        <f t="shared" si="212"/>
        <v>2</v>
      </c>
      <c r="DH507" s="43" t="str">
        <f t="shared" si="211"/>
        <v>Đạt mục tiêu</v>
      </c>
      <c r="DI507" s="328"/>
    </row>
    <row r="508" spans="1:113" s="55" customFormat="1" ht="22.5" hidden="1" customHeight="1" x14ac:dyDescent="0.25">
      <c r="A508" s="645"/>
      <c r="B508" s="630"/>
      <c r="C508" s="623"/>
      <c r="D508" s="623"/>
      <c r="E508" s="623"/>
      <c r="F508" s="623"/>
      <c r="G508" s="678"/>
      <c r="H508" s="341" t="s">
        <v>168</v>
      </c>
      <c r="I508" s="327"/>
      <c r="J508" s="341" t="s">
        <v>41</v>
      </c>
      <c r="K508" s="341" t="s">
        <v>140</v>
      </c>
      <c r="L508" s="310" t="s">
        <v>26</v>
      </c>
      <c r="M508" s="341" t="s">
        <v>37</v>
      </c>
      <c r="N508" s="51" t="s">
        <v>24</v>
      </c>
      <c r="O508" s="50"/>
      <c r="P508" s="341"/>
      <c r="Q508" s="341"/>
      <c r="R508" s="341"/>
      <c r="S508" s="341"/>
      <c r="T508" s="341"/>
      <c r="U508" s="341"/>
      <c r="V508" s="341"/>
      <c r="W508" s="341"/>
      <c r="X508" s="341"/>
      <c r="Y508" s="341" t="s">
        <v>24</v>
      </c>
      <c r="Z508" s="341"/>
      <c r="AA508" s="47">
        <f t="shared" si="206"/>
        <v>1</v>
      </c>
      <c r="AB508" s="341"/>
      <c r="AC508" s="341"/>
      <c r="AD508" s="329"/>
      <c r="AE508" s="329"/>
      <c r="AF508" s="329"/>
      <c r="AG508" s="329"/>
      <c r="AH508" s="341"/>
      <c r="AI508" s="341"/>
      <c r="AJ508" s="341"/>
      <c r="AK508" s="341"/>
      <c r="AL508" s="329"/>
      <c r="AM508" s="329"/>
      <c r="AN508" s="329"/>
      <c r="AO508" s="329"/>
      <c r="AP508" s="329"/>
      <c r="AQ508" s="329"/>
      <c r="AR508" s="329"/>
      <c r="AS508" s="329"/>
      <c r="AT508" s="329"/>
      <c r="AU508" s="329"/>
      <c r="AV508" s="329"/>
      <c r="AW508" s="329"/>
      <c r="AX508" s="329"/>
      <c r="AY508" s="39"/>
      <c r="AZ508" s="39"/>
      <c r="BA508" s="39"/>
      <c r="BB508" s="39"/>
      <c r="BC508" s="329"/>
      <c r="BD508" s="329"/>
      <c r="BE508" s="329" t="s">
        <v>23</v>
      </c>
      <c r="BF508" s="329" t="s">
        <v>32</v>
      </c>
      <c r="BG508" s="329" t="s">
        <v>23</v>
      </c>
      <c r="BH508" s="329"/>
      <c r="BI508" s="329"/>
      <c r="BJ508" s="74">
        <v>2</v>
      </c>
      <c r="BK508" s="74">
        <v>2</v>
      </c>
      <c r="BL508" s="74">
        <v>2</v>
      </c>
      <c r="BM508" s="74">
        <v>2</v>
      </c>
      <c r="BN508" s="74">
        <v>2</v>
      </c>
      <c r="BO508" s="74">
        <v>2</v>
      </c>
      <c r="BP508" s="74">
        <v>2</v>
      </c>
      <c r="BQ508" s="74">
        <v>2</v>
      </c>
      <c r="BR508" s="74">
        <v>2</v>
      </c>
      <c r="BS508" s="74">
        <v>2</v>
      </c>
      <c r="BT508" s="74">
        <v>2</v>
      </c>
      <c r="BU508" s="74">
        <v>2</v>
      </c>
      <c r="BV508" s="74">
        <v>2</v>
      </c>
      <c r="BW508" s="74">
        <v>2</v>
      </c>
      <c r="BX508" s="74">
        <v>2</v>
      </c>
      <c r="BY508" s="74">
        <v>2</v>
      </c>
      <c r="BZ508" s="74">
        <v>2</v>
      </c>
      <c r="CA508" s="74">
        <v>2</v>
      </c>
      <c r="CB508" s="74">
        <v>2</v>
      </c>
      <c r="CC508" s="74">
        <v>2</v>
      </c>
      <c r="CD508" s="74">
        <v>2</v>
      </c>
      <c r="CE508" s="74">
        <v>2</v>
      </c>
      <c r="CF508" s="74">
        <v>2</v>
      </c>
      <c r="CG508" s="74">
        <v>2</v>
      </c>
      <c r="CH508" s="74">
        <v>2</v>
      </c>
      <c r="CI508" s="74">
        <v>2</v>
      </c>
      <c r="CJ508" s="74">
        <v>2</v>
      </c>
      <c r="CK508" s="74">
        <v>2</v>
      </c>
      <c r="CL508" s="74">
        <v>2</v>
      </c>
      <c r="CM508" s="74">
        <v>2</v>
      </c>
      <c r="CN508" s="74">
        <v>2</v>
      </c>
      <c r="CO508" s="74">
        <v>2</v>
      </c>
      <c r="CP508" s="74">
        <v>2</v>
      </c>
      <c r="CQ508" s="74">
        <v>2</v>
      </c>
      <c r="CR508" s="74">
        <v>2</v>
      </c>
      <c r="CS508" s="74">
        <v>2</v>
      </c>
      <c r="CT508" s="74">
        <v>2</v>
      </c>
      <c r="CU508" s="74"/>
      <c r="CV508" s="74"/>
      <c r="CW508" s="74"/>
      <c r="CX508" s="74">
        <v>2</v>
      </c>
      <c r="CY508" s="43">
        <f t="shared" si="213"/>
        <v>38</v>
      </c>
      <c r="CZ508" s="42">
        <f t="shared" si="214"/>
        <v>1</v>
      </c>
      <c r="DA508" s="43">
        <f t="shared" si="215"/>
        <v>0</v>
      </c>
      <c r="DB508" s="42">
        <f t="shared" si="216"/>
        <v>0</v>
      </c>
      <c r="DC508" s="43">
        <f t="shared" si="207"/>
        <v>0</v>
      </c>
      <c r="DD508" s="42">
        <f t="shared" si="208"/>
        <v>0</v>
      </c>
      <c r="DE508" s="43">
        <f t="shared" si="209"/>
        <v>0</v>
      </c>
      <c r="DF508" s="42">
        <f t="shared" si="210"/>
        <v>0</v>
      </c>
      <c r="DG508" s="52">
        <f t="shared" si="212"/>
        <v>2</v>
      </c>
      <c r="DH508" s="43" t="str">
        <f t="shared" si="211"/>
        <v>Đạt mục tiêu</v>
      </c>
      <c r="DI508" s="51"/>
    </row>
    <row r="509" spans="1:113" s="55" customFormat="1" ht="22.5" hidden="1" customHeight="1" x14ac:dyDescent="0.25">
      <c r="A509" s="645"/>
      <c r="B509" s="631"/>
      <c r="C509" s="623"/>
      <c r="D509" s="623"/>
      <c r="E509" s="623"/>
      <c r="F509" s="623"/>
      <c r="G509" s="678"/>
      <c r="H509" s="341" t="s">
        <v>167</v>
      </c>
      <c r="I509" s="327"/>
      <c r="J509" s="329" t="s">
        <v>49</v>
      </c>
      <c r="K509" s="341" t="s">
        <v>140</v>
      </c>
      <c r="L509" s="310" t="s">
        <v>26</v>
      </c>
      <c r="M509" s="341" t="s">
        <v>37</v>
      </c>
      <c r="N509" s="51" t="s">
        <v>24</v>
      </c>
      <c r="O509" s="50"/>
      <c r="P509" s="341"/>
      <c r="Q509" s="341"/>
      <c r="R509" s="341"/>
      <c r="S509" s="341"/>
      <c r="T509" s="341"/>
      <c r="U509" s="341"/>
      <c r="V509" s="341"/>
      <c r="W509" s="341"/>
      <c r="X509" s="341"/>
      <c r="Y509" s="341"/>
      <c r="Z509" s="341" t="s">
        <v>24</v>
      </c>
      <c r="AA509" s="47">
        <f t="shared" si="206"/>
        <v>1</v>
      </c>
      <c r="AB509" s="341"/>
      <c r="AC509" s="341"/>
      <c r="AD509" s="329"/>
      <c r="AE509" s="329"/>
      <c r="AF509" s="329"/>
      <c r="AG509" s="329"/>
      <c r="AH509" s="341"/>
      <c r="AI509" s="341"/>
      <c r="AJ509" s="341"/>
      <c r="AK509" s="341"/>
      <c r="AL509" s="329"/>
      <c r="AM509" s="329"/>
      <c r="AN509" s="329"/>
      <c r="AO509" s="329"/>
      <c r="AP509" s="329"/>
      <c r="AQ509" s="329"/>
      <c r="AR509" s="329"/>
      <c r="AS509" s="329"/>
      <c r="AT509" s="329"/>
      <c r="AU509" s="329"/>
      <c r="AV509" s="329"/>
      <c r="AW509" s="329"/>
      <c r="AX509" s="329"/>
      <c r="AY509" s="39"/>
      <c r="AZ509" s="39"/>
      <c r="BA509" s="39"/>
      <c r="BB509" s="39"/>
      <c r="BC509" s="329"/>
      <c r="BD509" s="329"/>
      <c r="BE509" s="329"/>
      <c r="BF509" s="329"/>
      <c r="BG509" s="329"/>
      <c r="BH509" s="329" t="s">
        <v>23</v>
      </c>
      <c r="BI509" s="329" t="s">
        <v>23</v>
      </c>
      <c r="BJ509" s="74">
        <v>2</v>
      </c>
      <c r="BK509" s="74">
        <v>2</v>
      </c>
      <c r="BL509" s="74">
        <v>2</v>
      </c>
      <c r="BM509" s="74">
        <v>2</v>
      </c>
      <c r="BN509" s="74">
        <v>2</v>
      </c>
      <c r="BO509" s="74">
        <v>2</v>
      </c>
      <c r="BP509" s="74">
        <v>2</v>
      </c>
      <c r="BQ509" s="74">
        <v>2</v>
      </c>
      <c r="BR509" s="74">
        <v>2</v>
      </c>
      <c r="BS509" s="74">
        <v>2</v>
      </c>
      <c r="BT509" s="74">
        <v>2</v>
      </c>
      <c r="BU509" s="74">
        <v>2</v>
      </c>
      <c r="BV509" s="74">
        <v>2</v>
      </c>
      <c r="BW509" s="74">
        <v>2</v>
      </c>
      <c r="BX509" s="74">
        <v>2</v>
      </c>
      <c r="BY509" s="74">
        <v>2</v>
      </c>
      <c r="BZ509" s="74">
        <v>2</v>
      </c>
      <c r="CA509" s="74">
        <v>2</v>
      </c>
      <c r="CB509" s="74">
        <v>2</v>
      </c>
      <c r="CC509" s="74">
        <v>2</v>
      </c>
      <c r="CD509" s="74">
        <v>2</v>
      </c>
      <c r="CE509" s="74">
        <v>2</v>
      </c>
      <c r="CF509" s="74">
        <v>2</v>
      </c>
      <c r="CG509" s="74">
        <v>2</v>
      </c>
      <c r="CH509" s="74">
        <v>2</v>
      </c>
      <c r="CI509" s="74">
        <v>2</v>
      </c>
      <c r="CJ509" s="74">
        <v>2</v>
      </c>
      <c r="CK509" s="74">
        <v>2</v>
      </c>
      <c r="CL509" s="74">
        <v>2</v>
      </c>
      <c r="CM509" s="74">
        <v>2</v>
      </c>
      <c r="CN509" s="74">
        <v>2</v>
      </c>
      <c r="CO509" s="74">
        <v>2</v>
      </c>
      <c r="CP509" s="74">
        <v>2</v>
      </c>
      <c r="CQ509" s="74">
        <v>2</v>
      </c>
      <c r="CR509" s="74">
        <v>2</v>
      </c>
      <c r="CS509" s="74">
        <v>2</v>
      </c>
      <c r="CT509" s="74">
        <v>2</v>
      </c>
      <c r="CU509" s="74"/>
      <c r="CV509" s="74"/>
      <c r="CW509" s="74"/>
      <c r="CX509" s="74">
        <v>2</v>
      </c>
      <c r="CY509" s="43">
        <f t="shared" si="213"/>
        <v>38</v>
      </c>
      <c r="CZ509" s="42">
        <f t="shared" si="214"/>
        <v>0.97435897435897434</v>
      </c>
      <c r="DA509" s="43">
        <f t="shared" si="215"/>
        <v>0</v>
      </c>
      <c r="DB509" s="42">
        <f t="shared" si="216"/>
        <v>0</v>
      </c>
      <c r="DC509" s="43">
        <f t="shared" si="207"/>
        <v>0</v>
      </c>
      <c r="DD509" s="44">
        <f t="shared" si="208"/>
        <v>0</v>
      </c>
      <c r="DE509" s="43">
        <f t="shared" si="209"/>
        <v>0</v>
      </c>
      <c r="DF509" s="42">
        <f t="shared" si="210"/>
        <v>0</v>
      </c>
      <c r="DG509" s="52">
        <f t="shared" si="212"/>
        <v>1.9487179487179487</v>
      </c>
      <c r="DH509" s="43" t="str">
        <f t="shared" si="211"/>
        <v>Đạt mục tiêu</v>
      </c>
      <c r="DI509" s="51"/>
    </row>
    <row r="510" spans="1:113" s="38" customFormat="1" ht="32.25" hidden="1" customHeight="1" x14ac:dyDescent="0.25">
      <c r="A510" s="516">
        <v>54</v>
      </c>
      <c r="B510" s="629"/>
      <c r="C510" s="507"/>
      <c r="D510" s="502" t="s">
        <v>34</v>
      </c>
      <c r="E510" s="507"/>
      <c r="F510" s="523" t="s">
        <v>34</v>
      </c>
      <c r="G510" s="665" t="s">
        <v>165</v>
      </c>
      <c r="H510" s="67" t="s">
        <v>164</v>
      </c>
      <c r="I510" s="327"/>
      <c r="J510" s="329" t="s">
        <v>115</v>
      </c>
      <c r="K510" s="329" t="s">
        <v>140</v>
      </c>
      <c r="L510" s="310" t="s">
        <v>26</v>
      </c>
      <c r="M510" s="341" t="s">
        <v>37</v>
      </c>
      <c r="N510" s="51" t="s">
        <v>24</v>
      </c>
      <c r="O510" s="50"/>
      <c r="P510" s="341" t="s">
        <v>24</v>
      </c>
      <c r="Q510" s="63"/>
      <c r="R510" s="63"/>
      <c r="S510" s="63"/>
      <c r="T510" s="63"/>
      <c r="U510" s="63"/>
      <c r="V510" s="63"/>
      <c r="W510" s="63"/>
      <c r="X510" s="326"/>
      <c r="Y510" s="326"/>
      <c r="Z510" s="326"/>
      <c r="AA510" s="47">
        <f t="shared" si="206"/>
        <v>1</v>
      </c>
      <c r="AB510" s="329" t="s">
        <v>56</v>
      </c>
      <c r="AC510" s="341" t="s">
        <v>56</v>
      </c>
      <c r="AD510" s="329" t="s">
        <v>56</v>
      </c>
      <c r="AE510" s="329"/>
      <c r="AF510" s="329"/>
      <c r="AG510" s="329"/>
      <c r="AH510" s="341"/>
      <c r="AI510" s="341"/>
      <c r="AJ510" s="341"/>
      <c r="AK510" s="341"/>
      <c r="AL510" s="329"/>
      <c r="AM510" s="329"/>
      <c r="AN510" s="329"/>
      <c r="AO510" s="329"/>
      <c r="AP510" s="329"/>
      <c r="AQ510" s="329"/>
      <c r="AR510" s="329"/>
      <c r="AS510" s="329"/>
      <c r="AT510" s="329"/>
      <c r="AU510" s="329"/>
      <c r="AV510" s="329"/>
      <c r="AW510" s="329"/>
      <c r="AX510" s="329"/>
      <c r="AY510" s="39"/>
      <c r="AZ510" s="39"/>
      <c r="BA510" s="39"/>
      <c r="BB510" s="39"/>
      <c r="BC510" s="329"/>
      <c r="BD510" s="329"/>
      <c r="BE510" s="329"/>
      <c r="BF510" s="329"/>
      <c r="BG510" s="329"/>
      <c r="BH510" s="329"/>
      <c r="BI510" s="329"/>
      <c r="BJ510" s="74">
        <v>2</v>
      </c>
      <c r="BK510" s="45">
        <v>1</v>
      </c>
      <c r="BL510" s="74">
        <v>2</v>
      </c>
      <c r="BM510" s="74">
        <v>2</v>
      </c>
      <c r="BN510" s="74">
        <v>2</v>
      </c>
      <c r="BO510" s="74">
        <v>2</v>
      </c>
      <c r="BP510" s="74">
        <v>2</v>
      </c>
      <c r="BQ510" s="74">
        <v>2</v>
      </c>
      <c r="BR510" s="74">
        <v>2</v>
      </c>
      <c r="BS510" s="74">
        <v>2</v>
      </c>
      <c r="BT510" s="45">
        <v>1</v>
      </c>
      <c r="BU510" s="74">
        <v>2</v>
      </c>
      <c r="BV510" s="74">
        <v>2</v>
      </c>
      <c r="BW510" s="74">
        <v>2</v>
      </c>
      <c r="BX510" s="74">
        <v>2</v>
      </c>
      <c r="BY510" s="74">
        <v>2</v>
      </c>
      <c r="BZ510" s="45">
        <v>1</v>
      </c>
      <c r="CA510" s="74">
        <v>2</v>
      </c>
      <c r="CB510" s="74">
        <v>2</v>
      </c>
      <c r="CC510" s="74">
        <v>2</v>
      </c>
      <c r="CD510" s="74">
        <v>2</v>
      </c>
      <c r="CE510" s="74">
        <v>2</v>
      </c>
      <c r="CF510" s="74">
        <v>2</v>
      </c>
      <c r="CG510" s="74">
        <v>2</v>
      </c>
      <c r="CH510" s="74">
        <v>2</v>
      </c>
      <c r="CI510" s="74">
        <v>2</v>
      </c>
      <c r="CJ510" s="74">
        <v>2</v>
      </c>
      <c r="CK510" s="74">
        <v>2</v>
      </c>
      <c r="CL510" s="74">
        <v>2</v>
      </c>
      <c r="CM510" s="74">
        <v>2</v>
      </c>
      <c r="CN510" s="45">
        <v>1</v>
      </c>
      <c r="CO510" s="74">
        <v>2</v>
      </c>
      <c r="CP510" s="74">
        <v>2</v>
      </c>
      <c r="CQ510" s="74">
        <v>2</v>
      </c>
      <c r="CR510" s="74">
        <v>2</v>
      </c>
      <c r="CS510" s="74">
        <v>2</v>
      </c>
      <c r="CT510" s="74">
        <v>2</v>
      </c>
      <c r="CU510" s="45">
        <v>2</v>
      </c>
      <c r="CV510" s="45">
        <v>2</v>
      </c>
      <c r="CW510" s="45">
        <v>2</v>
      </c>
      <c r="CX510" s="74">
        <v>2</v>
      </c>
      <c r="CY510" s="43">
        <f t="shared" si="213"/>
        <v>37</v>
      </c>
      <c r="CZ510" s="42">
        <f t="shared" si="214"/>
        <v>0.90243902439024393</v>
      </c>
      <c r="DA510" s="43">
        <f t="shared" si="215"/>
        <v>4</v>
      </c>
      <c r="DB510" s="42">
        <f t="shared" si="216"/>
        <v>9.7560975609756101E-2</v>
      </c>
      <c r="DC510" s="43">
        <f t="shared" si="207"/>
        <v>0</v>
      </c>
      <c r="DD510" s="42">
        <f t="shared" si="208"/>
        <v>0</v>
      </c>
      <c r="DE510" s="43">
        <f t="shared" si="209"/>
        <v>0</v>
      </c>
      <c r="DF510" s="42">
        <f t="shared" si="210"/>
        <v>0</v>
      </c>
      <c r="DG510" s="52">
        <f t="shared" si="212"/>
        <v>1.9024390243902438</v>
      </c>
      <c r="DH510" s="43" t="str">
        <f t="shared" si="211"/>
        <v>Đạt mục tiêu</v>
      </c>
      <c r="DI510" s="39"/>
    </row>
    <row r="511" spans="1:113" s="38" customFormat="1" ht="30" hidden="1" customHeight="1" x14ac:dyDescent="0.25">
      <c r="A511" s="517"/>
      <c r="B511" s="630"/>
      <c r="C511" s="508"/>
      <c r="D511" s="510"/>
      <c r="E511" s="508"/>
      <c r="F511" s="532"/>
      <c r="G511" s="665"/>
      <c r="H511" s="71" t="s">
        <v>163</v>
      </c>
      <c r="I511" s="327"/>
      <c r="J511" s="341" t="s">
        <v>30</v>
      </c>
      <c r="K511" s="329" t="s">
        <v>157</v>
      </c>
      <c r="L511" s="310" t="s">
        <v>26</v>
      </c>
      <c r="M511" s="341" t="s">
        <v>25</v>
      </c>
      <c r="N511" s="51" t="s">
        <v>24</v>
      </c>
      <c r="O511" s="50"/>
      <c r="P511" s="341"/>
      <c r="Q511" s="76" t="s">
        <v>24</v>
      </c>
      <c r="R511" s="63"/>
      <c r="S511" s="63"/>
      <c r="T511" s="63"/>
      <c r="U511" s="63"/>
      <c r="V511" s="63"/>
      <c r="W511" s="63"/>
      <c r="X511" s="326"/>
      <c r="Y511" s="326"/>
      <c r="Z511" s="326"/>
      <c r="AA511" s="47"/>
      <c r="AB511" s="329"/>
      <c r="AC511" s="341"/>
      <c r="AD511" s="329"/>
      <c r="AE511" s="329" t="s">
        <v>56</v>
      </c>
      <c r="AF511" s="329" t="s">
        <v>56</v>
      </c>
      <c r="AG511" s="329"/>
      <c r="AH511" s="341"/>
      <c r="AI511" s="341"/>
      <c r="AJ511" s="341"/>
      <c r="AK511" s="341"/>
      <c r="AL511" s="329"/>
      <c r="AM511" s="329"/>
      <c r="AN511" s="329"/>
      <c r="AO511" s="329"/>
      <c r="AP511" s="329"/>
      <c r="AQ511" s="329"/>
      <c r="AR511" s="329"/>
      <c r="AS511" s="329"/>
      <c r="AT511" s="329"/>
      <c r="AU511" s="329"/>
      <c r="AV511" s="329"/>
      <c r="AW511" s="329"/>
      <c r="AX511" s="329"/>
      <c r="AY511" s="39"/>
      <c r="AZ511" s="39"/>
      <c r="BA511" s="39"/>
      <c r="BB511" s="39"/>
      <c r="BC511" s="329"/>
      <c r="BD511" s="329"/>
      <c r="BE511" s="329"/>
      <c r="BF511" s="329"/>
      <c r="BG511" s="329"/>
      <c r="BH511" s="329"/>
      <c r="BI511" s="329"/>
      <c r="BJ511" s="74">
        <v>2</v>
      </c>
      <c r="BK511" s="45">
        <v>1</v>
      </c>
      <c r="BL511" s="74">
        <v>2</v>
      </c>
      <c r="BM511" s="74">
        <v>2</v>
      </c>
      <c r="BN511" s="74">
        <v>2</v>
      </c>
      <c r="BO511" s="74">
        <v>2</v>
      </c>
      <c r="BP511" s="74">
        <v>2</v>
      </c>
      <c r="BQ511" s="74">
        <v>2</v>
      </c>
      <c r="BR511" s="74">
        <v>2</v>
      </c>
      <c r="BS511" s="74">
        <v>2</v>
      </c>
      <c r="BT511" s="45">
        <v>1</v>
      </c>
      <c r="BU511" s="74">
        <v>2</v>
      </c>
      <c r="BV511" s="74">
        <v>2</v>
      </c>
      <c r="BW511" s="74">
        <v>2</v>
      </c>
      <c r="BX511" s="74">
        <v>2</v>
      </c>
      <c r="BY511" s="74">
        <v>2</v>
      </c>
      <c r="BZ511" s="45">
        <v>1</v>
      </c>
      <c r="CA511" s="74">
        <v>2</v>
      </c>
      <c r="CB511" s="74">
        <v>2</v>
      </c>
      <c r="CC511" s="74">
        <v>2</v>
      </c>
      <c r="CD511" s="74">
        <v>2</v>
      </c>
      <c r="CE511" s="74">
        <v>2</v>
      </c>
      <c r="CF511" s="74">
        <v>2</v>
      </c>
      <c r="CG511" s="74">
        <v>2</v>
      </c>
      <c r="CH511" s="74">
        <v>2</v>
      </c>
      <c r="CI511" s="74">
        <v>2</v>
      </c>
      <c r="CJ511" s="74">
        <v>2</v>
      </c>
      <c r="CK511" s="74">
        <v>2</v>
      </c>
      <c r="CL511" s="74">
        <v>2</v>
      </c>
      <c r="CM511" s="74">
        <v>2</v>
      </c>
      <c r="CN511" s="45">
        <v>1</v>
      </c>
      <c r="CO511" s="74">
        <v>2</v>
      </c>
      <c r="CP511" s="74">
        <v>2</v>
      </c>
      <c r="CQ511" s="74">
        <v>2</v>
      </c>
      <c r="CR511" s="74">
        <v>2</v>
      </c>
      <c r="CS511" s="74">
        <v>2</v>
      </c>
      <c r="CT511" s="74">
        <v>2</v>
      </c>
      <c r="CU511" s="74">
        <v>2</v>
      </c>
      <c r="CV511" s="74">
        <v>2</v>
      </c>
      <c r="CW511" s="74">
        <v>2</v>
      </c>
      <c r="CX511" s="74">
        <v>2</v>
      </c>
      <c r="CY511" s="43">
        <f>COUNTIF($BJ511:$CX511,2)</f>
        <v>37</v>
      </c>
      <c r="CZ511" s="42">
        <f>CY511/COUNTA($BJ511:$CX511)</f>
        <v>0.90243902439024393</v>
      </c>
      <c r="DA511" s="43">
        <f>COUNTIF($BJ511:$CX511,1)</f>
        <v>4</v>
      </c>
      <c r="DB511" s="42">
        <f>DA511/COUNTA($BJ511:$CX511)</f>
        <v>9.7560975609756101E-2</v>
      </c>
      <c r="DC511" s="43">
        <f t="shared" si="207"/>
        <v>0</v>
      </c>
      <c r="DD511" s="42">
        <f t="shared" si="208"/>
        <v>0</v>
      </c>
      <c r="DE511" s="43">
        <f t="shared" si="209"/>
        <v>0</v>
      </c>
      <c r="DF511" s="42">
        <f t="shared" si="210"/>
        <v>0</v>
      </c>
      <c r="DG511" s="52">
        <f>(((CY511*2)+(DA511*1)+(DC511*0)))/COUNTA($BJ511:$CX511)</f>
        <v>1.9024390243902438</v>
      </c>
      <c r="DH511" s="43" t="str">
        <f t="shared" si="211"/>
        <v>Đạt mục tiêu</v>
      </c>
      <c r="DI511" s="39"/>
    </row>
    <row r="512" spans="1:113" s="38" customFormat="1" ht="30" hidden="1" customHeight="1" x14ac:dyDescent="0.25">
      <c r="A512" s="517"/>
      <c r="B512" s="630"/>
      <c r="C512" s="508"/>
      <c r="D512" s="510"/>
      <c r="E512" s="508"/>
      <c r="F512" s="532"/>
      <c r="G512" s="678"/>
      <c r="H512" s="75" t="s">
        <v>162</v>
      </c>
      <c r="I512" s="327">
        <v>1</v>
      </c>
      <c r="J512" s="329" t="s">
        <v>30</v>
      </c>
      <c r="K512" s="329" t="s">
        <v>27</v>
      </c>
      <c r="L512" s="310" t="s">
        <v>26</v>
      </c>
      <c r="M512" s="341" t="s">
        <v>37</v>
      </c>
      <c r="N512" s="51" t="s">
        <v>24</v>
      </c>
      <c r="O512" s="50">
        <v>1</v>
      </c>
      <c r="P512" s="326"/>
      <c r="Q512" s="66" t="s">
        <v>24</v>
      </c>
      <c r="R512" s="326"/>
      <c r="S512" s="326"/>
      <c r="T512" s="326"/>
      <c r="U512" s="326"/>
      <c r="V512" s="326"/>
      <c r="W512" s="326"/>
      <c r="X512" s="326"/>
      <c r="Y512" s="326"/>
      <c r="Z512" s="326"/>
      <c r="AA512" s="47">
        <f>COUNTIF(P512:Z512,"x")</f>
        <v>1</v>
      </c>
      <c r="AB512" s="326"/>
      <c r="AC512" s="341"/>
      <c r="AD512" s="329"/>
      <c r="AE512" s="329"/>
      <c r="AF512" s="329" t="s">
        <v>46</v>
      </c>
      <c r="AG512" s="329"/>
      <c r="AH512" s="341"/>
      <c r="AI512" s="341"/>
      <c r="AJ512" s="341"/>
      <c r="AK512" s="341"/>
      <c r="AL512" s="329"/>
      <c r="AM512" s="329"/>
      <c r="AN512" s="329"/>
      <c r="AO512" s="329"/>
      <c r="AP512" s="329"/>
      <c r="AQ512" s="329"/>
      <c r="AR512" s="329"/>
      <c r="AS512" s="329"/>
      <c r="AT512" s="329"/>
      <c r="AU512" s="329"/>
      <c r="AV512" s="329"/>
      <c r="AW512" s="329"/>
      <c r="AX512" s="329"/>
      <c r="AY512" s="39"/>
      <c r="AZ512" s="39"/>
      <c r="BA512" s="39"/>
      <c r="BB512" s="39"/>
      <c r="BC512" s="329"/>
      <c r="BD512" s="329"/>
      <c r="BE512" s="329"/>
      <c r="BF512" s="329"/>
      <c r="BG512" s="329"/>
      <c r="BH512" s="329"/>
      <c r="BI512" s="329"/>
      <c r="BJ512" s="74">
        <v>2</v>
      </c>
      <c r="BK512" s="45">
        <v>1</v>
      </c>
      <c r="BL512" s="74">
        <v>2</v>
      </c>
      <c r="BM512" s="74">
        <v>2</v>
      </c>
      <c r="BN512" s="74">
        <v>2</v>
      </c>
      <c r="BO512" s="74">
        <v>2</v>
      </c>
      <c r="BP512" s="74">
        <v>2</v>
      </c>
      <c r="BQ512" s="74">
        <v>2</v>
      </c>
      <c r="BR512" s="74">
        <v>2</v>
      </c>
      <c r="BS512" s="74">
        <v>2</v>
      </c>
      <c r="BT512" s="45">
        <v>1</v>
      </c>
      <c r="BU512" s="74">
        <v>2</v>
      </c>
      <c r="BV512" s="74">
        <v>2</v>
      </c>
      <c r="BW512" s="74">
        <v>2</v>
      </c>
      <c r="BX512" s="74">
        <v>2</v>
      </c>
      <c r="BY512" s="74">
        <v>2</v>
      </c>
      <c r="BZ512" s="45">
        <v>1</v>
      </c>
      <c r="CA512" s="74">
        <v>2</v>
      </c>
      <c r="CB512" s="74">
        <v>2</v>
      </c>
      <c r="CC512" s="74">
        <v>2</v>
      </c>
      <c r="CD512" s="74">
        <v>2</v>
      </c>
      <c r="CE512" s="74">
        <v>2</v>
      </c>
      <c r="CF512" s="74">
        <v>2</v>
      </c>
      <c r="CG512" s="74">
        <v>2</v>
      </c>
      <c r="CH512" s="74">
        <v>2</v>
      </c>
      <c r="CI512" s="74">
        <v>2</v>
      </c>
      <c r="CJ512" s="74">
        <v>2</v>
      </c>
      <c r="CK512" s="74">
        <v>2</v>
      </c>
      <c r="CL512" s="74">
        <v>2</v>
      </c>
      <c r="CM512" s="74">
        <v>2</v>
      </c>
      <c r="CN512" s="45">
        <v>1</v>
      </c>
      <c r="CO512" s="74">
        <v>2</v>
      </c>
      <c r="CP512" s="74">
        <v>2</v>
      </c>
      <c r="CQ512" s="74">
        <v>2</v>
      </c>
      <c r="CR512" s="74">
        <v>2</v>
      </c>
      <c r="CS512" s="74">
        <v>2</v>
      </c>
      <c r="CT512" s="74">
        <v>2</v>
      </c>
      <c r="CU512" s="45">
        <v>2</v>
      </c>
      <c r="CV512" s="45">
        <v>2</v>
      </c>
      <c r="CW512" s="45">
        <v>2</v>
      </c>
      <c r="CX512" s="74">
        <v>2</v>
      </c>
      <c r="CY512" s="43">
        <f>COUNTIF($BJ512:$CX512,2)</f>
        <v>37</v>
      </c>
      <c r="CZ512" s="42">
        <f>CY512/COUNTA($BJ512:$CX512)</f>
        <v>0.90243902439024393</v>
      </c>
      <c r="DA512" s="43">
        <f>COUNTIF($BJ512:$CX512,1)</f>
        <v>4</v>
      </c>
      <c r="DB512" s="42">
        <f>DA512/COUNTA($BJ512:$CX512)</f>
        <v>9.7560975609756101E-2</v>
      </c>
      <c r="DC512" s="43">
        <f t="shared" si="207"/>
        <v>0</v>
      </c>
      <c r="DD512" s="42">
        <f t="shared" si="208"/>
        <v>0</v>
      </c>
      <c r="DE512" s="43">
        <f t="shared" si="209"/>
        <v>0</v>
      </c>
      <c r="DF512" s="42">
        <f t="shared" si="210"/>
        <v>0</v>
      </c>
      <c r="DG512" s="52">
        <f>(((CY512*2)+(DA512*1)+(DC512*0)))/COUNTA($BJ512:$CX512)</f>
        <v>1.9024390243902438</v>
      </c>
      <c r="DH512" s="43" t="str">
        <f t="shared" si="211"/>
        <v>Đạt mục tiêu</v>
      </c>
      <c r="DI512" s="39"/>
    </row>
    <row r="513" spans="1:113" s="38" customFormat="1" ht="49.5" customHeight="1" x14ac:dyDescent="0.25">
      <c r="A513" s="629">
        <v>60</v>
      </c>
      <c r="B513" s="630"/>
      <c r="C513" s="649" t="s">
        <v>166</v>
      </c>
      <c r="D513" s="658"/>
      <c r="E513" s="649" t="s">
        <v>165</v>
      </c>
      <c r="F513" s="658"/>
      <c r="G513" s="678"/>
      <c r="H513" s="548" t="s">
        <v>1204</v>
      </c>
      <c r="I513" s="528" t="s">
        <v>1123</v>
      </c>
      <c r="J513" s="259"/>
      <c r="K513" s="421" t="s">
        <v>27</v>
      </c>
      <c r="L513" s="405"/>
      <c r="M513" s="341"/>
      <c r="N513" s="51"/>
      <c r="O513" s="50"/>
      <c r="P513" s="326"/>
      <c r="Q513" s="66"/>
      <c r="R513" s="326"/>
      <c r="S513" s="326"/>
      <c r="T513" s="326"/>
      <c r="U513" s="326"/>
      <c r="V513" s="326"/>
      <c r="W513" s="326"/>
      <c r="X513" s="326"/>
      <c r="Y513" s="326"/>
      <c r="Z513" s="326"/>
      <c r="AA513" s="47"/>
      <c r="AB513" s="326"/>
      <c r="AC513" s="341"/>
      <c r="AD513" s="329"/>
      <c r="AE513" s="329"/>
      <c r="AF513" s="329"/>
      <c r="AG513" s="329"/>
      <c r="AH513" s="329" t="s">
        <v>56</v>
      </c>
      <c r="AI513" s="329" t="s">
        <v>56</v>
      </c>
      <c r="AJ513" s="329" t="s">
        <v>56</v>
      </c>
      <c r="AK513" s="341"/>
      <c r="AL513" s="329"/>
      <c r="AM513" s="329"/>
      <c r="AN513" s="329"/>
      <c r="AO513" s="329"/>
      <c r="AP513" s="329"/>
      <c r="AQ513" s="329"/>
      <c r="AR513" s="329"/>
      <c r="AS513" s="329"/>
      <c r="AT513" s="329"/>
      <c r="AU513" s="329"/>
      <c r="AV513" s="329"/>
      <c r="AW513" s="329"/>
      <c r="AX513" s="46"/>
      <c r="AY513" s="601"/>
      <c r="AZ513" s="47"/>
      <c r="BA513" s="47"/>
      <c r="BB513" s="47" t="s">
        <v>32</v>
      </c>
      <c r="BC513" s="329"/>
      <c r="BD513" s="329"/>
      <c r="BE513" s="329"/>
      <c r="BF513" s="329"/>
      <c r="BG513" s="329"/>
      <c r="BH513" s="329"/>
      <c r="BI513" s="329"/>
      <c r="BJ513" s="74"/>
      <c r="BK513" s="74"/>
      <c r="BL513" s="74"/>
      <c r="BM513" s="74"/>
      <c r="BN513" s="74"/>
      <c r="BO513" s="74"/>
      <c r="BP513" s="74"/>
      <c r="BQ513" s="74"/>
      <c r="BR513" s="74"/>
      <c r="BS513" s="74"/>
      <c r="BT513" s="74"/>
      <c r="BU513" s="74"/>
      <c r="BV513" s="74"/>
      <c r="BW513" s="74"/>
      <c r="BX513" s="74"/>
      <c r="BY513" s="74"/>
      <c r="BZ513" s="74"/>
      <c r="CA513" s="74"/>
      <c r="CB513" s="74"/>
      <c r="CC513" s="74"/>
      <c r="CD513" s="74"/>
      <c r="CE513" s="74"/>
      <c r="CF513" s="74"/>
      <c r="CG513" s="74"/>
      <c r="CH513" s="74"/>
      <c r="CI513" s="74"/>
      <c r="CJ513" s="74"/>
      <c r="CK513" s="74"/>
      <c r="CL513" s="74"/>
      <c r="CM513" s="74"/>
      <c r="CN513" s="74"/>
      <c r="CO513" s="74"/>
      <c r="CP513" s="74"/>
      <c r="CQ513" s="74"/>
      <c r="CR513" s="74"/>
      <c r="CS513" s="74"/>
      <c r="CT513" s="74"/>
      <c r="CU513" s="74"/>
      <c r="CV513" s="74"/>
      <c r="CW513" s="74"/>
      <c r="CX513" s="74"/>
      <c r="CY513" s="43"/>
      <c r="CZ513" s="42"/>
      <c r="DA513" s="43"/>
      <c r="DB513" s="42"/>
      <c r="DC513" s="43"/>
      <c r="DD513" s="42"/>
      <c r="DE513" s="43"/>
      <c r="DF513" s="42"/>
      <c r="DG513" s="52"/>
      <c r="DH513" s="395"/>
      <c r="DI513" s="47"/>
    </row>
    <row r="514" spans="1:113" ht="30" hidden="1" customHeight="1" x14ac:dyDescent="0.25">
      <c r="A514" s="630"/>
      <c r="B514" s="630"/>
      <c r="C514" s="650"/>
      <c r="D514" s="659"/>
      <c r="E514" s="650"/>
      <c r="F514" s="659"/>
      <c r="G514" s="679"/>
      <c r="H514" s="63" t="s">
        <v>161</v>
      </c>
      <c r="I514" s="301">
        <v>1</v>
      </c>
      <c r="J514" s="318" t="s">
        <v>43</v>
      </c>
      <c r="K514" s="318" t="s">
        <v>27</v>
      </c>
      <c r="L514" s="346" t="s">
        <v>26</v>
      </c>
      <c r="M514" s="318" t="s">
        <v>37</v>
      </c>
      <c r="N514" s="342" t="s">
        <v>24</v>
      </c>
      <c r="O514" s="50">
        <v>1</v>
      </c>
      <c r="P514" s="30"/>
      <c r="Q514" s="30"/>
      <c r="R514" s="30"/>
      <c r="S514" s="30"/>
      <c r="T514" s="30"/>
      <c r="U514" s="30"/>
      <c r="V514" s="318" t="s">
        <v>24</v>
      </c>
      <c r="W514" s="318"/>
      <c r="X514" s="345"/>
      <c r="Y514" s="345"/>
      <c r="Z514" s="345"/>
      <c r="AA514" s="47">
        <f>COUNTIF(P514:Z514,"x")</f>
        <v>1</v>
      </c>
      <c r="AB514" s="345"/>
      <c r="AC514" s="318"/>
      <c r="AD514" s="318"/>
      <c r="AE514" s="318"/>
      <c r="AF514" s="318"/>
      <c r="AG514" s="318"/>
      <c r="AH514" s="318"/>
      <c r="AI514" s="318"/>
      <c r="AJ514" s="318"/>
      <c r="AK514" s="318"/>
      <c r="AL514" s="318" t="s">
        <v>46</v>
      </c>
      <c r="AM514" s="318"/>
      <c r="AN514" s="318"/>
      <c r="AO514" s="318"/>
      <c r="AP514" s="318"/>
      <c r="AQ514" s="318"/>
      <c r="AR514" s="318"/>
      <c r="AS514" s="318"/>
      <c r="AT514" s="318"/>
      <c r="AU514" s="318"/>
      <c r="AV514" s="318"/>
      <c r="AW514" s="318"/>
      <c r="AX514" s="318"/>
      <c r="AY514" s="342"/>
      <c r="AZ514" s="472"/>
      <c r="BA514" s="342"/>
      <c r="BB514" s="472"/>
      <c r="BC514" s="318"/>
      <c r="BD514" s="318"/>
      <c r="BE514" s="318"/>
      <c r="BF514" s="318"/>
      <c r="BG514" s="318"/>
      <c r="BH514" s="318"/>
      <c r="BI514" s="318"/>
      <c r="BJ514" s="74">
        <v>2</v>
      </c>
      <c r="BK514" s="45">
        <v>1</v>
      </c>
      <c r="BL514" s="74">
        <v>2</v>
      </c>
      <c r="BM514" s="74">
        <v>2</v>
      </c>
      <c r="BN514" s="74">
        <v>2</v>
      </c>
      <c r="BO514" s="74">
        <v>2</v>
      </c>
      <c r="BP514" s="74">
        <v>2</v>
      </c>
      <c r="BQ514" s="74">
        <v>2</v>
      </c>
      <c r="BR514" s="74">
        <v>2</v>
      </c>
      <c r="BS514" s="74">
        <v>2</v>
      </c>
      <c r="BT514" s="45">
        <v>1</v>
      </c>
      <c r="BU514" s="74">
        <v>2</v>
      </c>
      <c r="BV514" s="74">
        <v>2</v>
      </c>
      <c r="BW514" s="74">
        <v>2</v>
      </c>
      <c r="BX514" s="74">
        <v>2</v>
      </c>
      <c r="BY514" s="74">
        <v>2</v>
      </c>
      <c r="BZ514" s="45">
        <v>1</v>
      </c>
      <c r="CA514" s="74">
        <v>2</v>
      </c>
      <c r="CB514" s="74">
        <v>1</v>
      </c>
      <c r="CC514" s="74">
        <v>2</v>
      </c>
      <c r="CD514" s="74">
        <v>2</v>
      </c>
      <c r="CE514" s="74">
        <v>2</v>
      </c>
      <c r="CF514" s="74">
        <v>2</v>
      </c>
      <c r="CG514" s="74">
        <v>2</v>
      </c>
      <c r="CH514" s="74">
        <v>2</v>
      </c>
      <c r="CI514" s="74">
        <v>2</v>
      </c>
      <c r="CJ514" s="74">
        <v>2</v>
      </c>
      <c r="CK514" s="74">
        <v>2</v>
      </c>
      <c r="CL514" s="74">
        <v>2</v>
      </c>
      <c r="CM514" s="74">
        <v>2</v>
      </c>
      <c r="CN514" s="45">
        <v>1</v>
      </c>
      <c r="CO514" s="74">
        <v>2</v>
      </c>
      <c r="CP514" s="74">
        <v>2</v>
      </c>
      <c r="CQ514" s="74">
        <v>2</v>
      </c>
      <c r="CR514" s="74">
        <v>2</v>
      </c>
      <c r="CS514" s="74">
        <v>2</v>
      </c>
      <c r="CT514" s="74">
        <v>2</v>
      </c>
      <c r="CU514" s="45">
        <v>2</v>
      </c>
      <c r="CV514" s="45">
        <v>2</v>
      </c>
      <c r="CW514" s="45">
        <v>2</v>
      </c>
      <c r="CX514" s="74">
        <v>2</v>
      </c>
      <c r="CY514" s="43">
        <f>COUNTIF($BJ514:$CX514,2)</f>
        <v>36</v>
      </c>
      <c r="CZ514" s="53">
        <f>CY514/COUNTA($BI514:$CX514)</f>
        <v>0.87804878048780488</v>
      </c>
      <c r="DA514" s="43">
        <f>COUNTIF($BJ514:$CX514,1)</f>
        <v>5</v>
      </c>
      <c r="DB514" s="42">
        <f>DA514/COUNTA($BJ514:$CX514)</f>
        <v>0.12195121951219512</v>
      </c>
      <c r="DC514" s="43">
        <f>COUNTIF($BI514:$CX514,0)</f>
        <v>0</v>
      </c>
      <c r="DD514" s="42">
        <f>DC514/COUNTA($BI514:$CX514)</f>
        <v>0</v>
      </c>
      <c r="DE514" s="43">
        <f>COUNTIF($BI514:$CX514,"KĐG")</f>
        <v>0</v>
      </c>
      <c r="DF514" s="42">
        <f>DE514/COUNTA($BI514:$CX514)</f>
        <v>0</v>
      </c>
      <c r="DG514" s="52">
        <f>(((CY514*2)+(DA514*1)+(DC514*0)))/COUNTA($BI514:$CX514)</f>
        <v>1.8780487804878048</v>
      </c>
      <c r="DH514" s="43" t="str">
        <f>IF(DG514&gt;=1.6,"Đạt mục tiêu",IF(DG514&gt;=1,"Cần cố gắng","Chưa đạt"))</f>
        <v>Đạt mục tiêu</v>
      </c>
      <c r="DI514" s="342"/>
    </row>
    <row r="515" spans="1:113" s="38" customFormat="1" ht="30" hidden="1" customHeight="1" x14ac:dyDescent="0.25">
      <c r="A515" s="630"/>
      <c r="B515" s="630"/>
      <c r="C515" s="650"/>
      <c r="D515" s="659"/>
      <c r="E515" s="650"/>
      <c r="F515" s="659"/>
      <c r="G515" s="679"/>
      <c r="H515" s="72" t="s">
        <v>160</v>
      </c>
      <c r="I515" s="327">
        <v>1</v>
      </c>
      <c r="J515" s="329" t="s">
        <v>43</v>
      </c>
      <c r="K515" s="329" t="s">
        <v>140</v>
      </c>
      <c r="L515" s="310" t="s">
        <v>26</v>
      </c>
      <c r="M515" s="341" t="s">
        <v>37</v>
      </c>
      <c r="N515" s="51" t="s">
        <v>24</v>
      </c>
      <c r="O515" s="50">
        <v>1</v>
      </c>
      <c r="P515" s="326"/>
      <c r="Q515" s="326"/>
      <c r="R515" s="326"/>
      <c r="S515" s="341" t="s">
        <v>24</v>
      </c>
      <c r="T515" s="341"/>
      <c r="U515" s="341"/>
      <c r="V515" s="326"/>
      <c r="W515" s="326"/>
      <c r="X515" s="326"/>
      <c r="Y515" s="326"/>
      <c r="Z515" s="326"/>
      <c r="AA515" s="47">
        <f>COUNTIF(P515:Z515,"x")</f>
        <v>1</v>
      </c>
      <c r="AB515" s="326"/>
      <c r="AC515" s="341"/>
      <c r="AD515" s="329"/>
      <c r="AE515" s="329"/>
      <c r="AF515" s="329"/>
      <c r="AG515" s="329"/>
      <c r="AH515" s="341"/>
      <c r="AI515" s="341"/>
      <c r="AJ515" s="341"/>
      <c r="AK515" s="318"/>
      <c r="AL515" s="329"/>
      <c r="AM515" s="329" t="s">
        <v>46</v>
      </c>
      <c r="AN515" s="329"/>
      <c r="AO515" s="329"/>
      <c r="AP515" s="329" t="s">
        <v>32</v>
      </c>
      <c r="AQ515" s="329"/>
      <c r="AR515" s="329" t="s">
        <v>56</v>
      </c>
      <c r="AS515" s="329" t="s">
        <v>46</v>
      </c>
      <c r="AT515" s="329"/>
      <c r="AU515" s="329"/>
      <c r="AV515" s="329"/>
      <c r="AW515" s="329"/>
      <c r="AX515" s="329"/>
      <c r="AY515" s="39"/>
      <c r="AZ515" s="39"/>
      <c r="BA515" s="39"/>
      <c r="BB515" s="39"/>
      <c r="BC515" s="329"/>
      <c r="BD515" s="329"/>
      <c r="BE515" s="329"/>
      <c r="BF515" s="329"/>
      <c r="BG515" s="329"/>
      <c r="BH515" s="329"/>
      <c r="BI515" s="329"/>
      <c r="BJ515" s="45">
        <v>2</v>
      </c>
      <c r="BK515" s="45">
        <v>1</v>
      </c>
      <c r="BL515" s="45">
        <v>2</v>
      </c>
      <c r="BM515" s="45">
        <v>2</v>
      </c>
      <c r="BN515" s="45">
        <v>2</v>
      </c>
      <c r="BO515" s="45">
        <v>1</v>
      </c>
      <c r="BP515" s="45">
        <v>2</v>
      </c>
      <c r="BQ515" s="45">
        <v>2</v>
      </c>
      <c r="BR515" s="45">
        <v>2</v>
      </c>
      <c r="BS515" s="45">
        <v>2</v>
      </c>
      <c r="BT515" s="45">
        <v>1</v>
      </c>
      <c r="BU515" s="45">
        <v>1</v>
      </c>
      <c r="BV515" s="45">
        <v>2</v>
      </c>
      <c r="BW515" s="45">
        <v>2</v>
      </c>
      <c r="BX515" s="45">
        <v>2</v>
      </c>
      <c r="BY515" s="45">
        <v>1</v>
      </c>
      <c r="BZ515" s="45">
        <v>1</v>
      </c>
      <c r="CA515" s="45">
        <v>2</v>
      </c>
      <c r="CB515" s="45">
        <v>2</v>
      </c>
      <c r="CC515" s="45">
        <v>2</v>
      </c>
      <c r="CD515" s="45">
        <v>1</v>
      </c>
      <c r="CE515" s="45">
        <v>2</v>
      </c>
      <c r="CF515" s="45">
        <v>2</v>
      </c>
      <c r="CG515" s="45">
        <v>2</v>
      </c>
      <c r="CH515" s="45">
        <v>2</v>
      </c>
      <c r="CI515" s="45">
        <v>2</v>
      </c>
      <c r="CJ515" s="45">
        <v>1</v>
      </c>
      <c r="CK515" s="45">
        <v>2</v>
      </c>
      <c r="CL515" s="45">
        <v>2</v>
      </c>
      <c r="CM515" s="45">
        <v>2</v>
      </c>
      <c r="CN515" s="45">
        <v>1</v>
      </c>
      <c r="CO515" s="45">
        <v>2</v>
      </c>
      <c r="CP515" s="45">
        <v>2</v>
      </c>
      <c r="CQ515" s="45">
        <v>1</v>
      </c>
      <c r="CR515" s="45">
        <v>2</v>
      </c>
      <c r="CS515" s="45">
        <v>2</v>
      </c>
      <c r="CT515" s="45">
        <v>2</v>
      </c>
      <c r="CU515" s="45">
        <v>2</v>
      </c>
      <c r="CV515" s="45">
        <v>2</v>
      </c>
      <c r="CW515" s="45">
        <v>2</v>
      </c>
      <c r="CX515" s="45">
        <v>2</v>
      </c>
      <c r="CY515" s="43">
        <f>COUNTIF($BJ515:$CX515,2)</f>
        <v>31</v>
      </c>
      <c r="CZ515" s="53">
        <f>CY515/COUNTA($BI515:$CX515)</f>
        <v>0.75609756097560976</v>
      </c>
      <c r="DA515" s="43">
        <f>COUNTIF($BJ515:$CX515,1)</f>
        <v>10</v>
      </c>
      <c r="DB515" s="42">
        <f>DA515/COUNTA($BJ515:$CX515)</f>
        <v>0.24390243902439024</v>
      </c>
      <c r="DC515" s="43">
        <f>COUNTIF($BI515:$CX515,0)</f>
        <v>0</v>
      </c>
      <c r="DD515" s="42">
        <f>DC515/COUNTA($BI515:$CX515)</f>
        <v>0</v>
      </c>
      <c r="DE515" s="43">
        <f>COUNTIF($BI515:$CX515,"KĐG")</f>
        <v>0</v>
      </c>
      <c r="DF515" s="42">
        <f>DE515/COUNTA($BI515:$CX515)</f>
        <v>0</v>
      </c>
      <c r="DG515" s="52">
        <f>(((CY515*2)+(DA515*1)+(DC515*0)))/COUNTA($BI515:$CX515)</f>
        <v>1.7560975609756098</v>
      </c>
      <c r="DH515" s="43" t="str">
        <f>IF(DG515&gt;=1.6,"Đạt mục tiêu",IF(DG515&gt;=1,"Cần cố gắng","Chưa đạt"))</f>
        <v>Đạt mục tiêu</v>
      </c>
      <c r="DI515" s="39"/>
    </row>
    <row r="516" spans="1:113" s="38" customFormat="1" ht="30" hidden="1" customHeight="1" x14ac:dyDescent="0.25">
      <c r="A516" s="630"/>
      <c r="B516" s="630"/>
      <c r="C516" s="650"/>
      <c r="D516" s="659"/>
      <c r="E516" s="650"/>
      <c r="F516" s="659"/>
      <c r="G516" s="679"/>
      <c r="H516" s="73" t="s">
        <v>159</v>
      </c>
      <c r="I516" s="327">
        <v>1</v>
      </c>
      <c r="J516" s="329" t="s">
        <v>57</v>
      </c>
      <c r="K516" s="329" t="s">
        <v>140</v>
      </c>
      <c r="L516" s="310" t="s">
        <v>26</v>
      </c>
      <c r="M516" s="341" t="s">
        <v>37</v>
      </c>
      <c r="N516" s="51" t="s">
        <v>24</v>
      </c>
      <c r="O516" s="50">
        <v>1</v>
      </c>
      <c r="P516" s="326"/>
      <c r="Q516" s="326"/>
      <c r="R516" s="326"/>
      <c r="S516" s="326"/>
      <c r="T516" s="326"/>
      <c r="U516" s="326"/>
      <c r="V516" s="326"/>
      <c r="W516" s="326" t="s">
        <v>24</v>
      </c>
      <c r="X516" s="326"/>
      <c r="Y516" s="326"/>
      <c r="Z516" s="326"/>
      <c r="AA516" s="47">
        <f>COUNTIF(P516:Z516,"x")</f>
        <v>1</v>
      </c>
      <c r="AB516" s="326"/>
      <c r="AC516" s="341"/>
      <c r="AD516" s="329"/>
      <c r="AE516" s="329"/>
      <c r="AF516" s="329"/>
      <c r="AG516" s="329"/>
      <c r="AH516" s="341"/>
      <c r="AI516" s="341"/>
      <c r="AJ516" s="341"/>
      <c r="AK516" s="341"/>
      <c r="AL516" s="329"/>
      <c r="AM516" s="329"/>
      <c r="AN516" s="329"/>
      <c r="AO516" s="329"/>
      <c r="AP516" s="329"/>
      <c r="AQ516" s="329"/>
      <c r="AR516" s="329"/>
      <c r="AS516" s="329"/>
      <c r="AT516" s="329"/>
      <c r="AU516" s="329"/>
      <c r="AV516" s="329"/>
      <c r="AW516" s="329"/>
      <c r="AX516" s="329"/>
      <c r="AY516" s="39"/>
      <c r="AZ516" s="39"/>
      <c r="BA516" s="39"/>
      <c r="BB516" s="39"/>
      <c r="BC516" s="329"/>
      <c r="BD516" s="329"/>
      <c r="BE516" s="329"/>
      <c r="BF516" s="329"/>
      <c r="BG516" s="329"/>
      <c r="BH516" s="329"/>
      <c r="BI516" s="329"/>
      <c r="BJ516" s="45">
        <v>2</v>
      </c>
      <c r="BK516" s="45">
        <v>2</v>
      </c>
      <c r="BL516" s="45">
        <v>2</v>
      </c>
      <c r="BM516" s="45">
        <v>2</v>
      </c>
      <c r="BN516" s="45">
        <v>2</v>
      </c>
      <c r="BO516" s="45">
        <v>2</v>
      </c>
      <c r="BP516" s="45">
        <v>2</v>
      </c>
      <c r="BQ516" s="45">
        <v>2</v>
      </c>
      <c r="BR516" s="45">
        <v>2</v>
      </c>
      <c r="BS516" s="45">
        <v>2</v>
      </c>
      <c r="BT516" s="45">
        <v>2</v>
      </c>
      <c r="BU516" s="45">
        <v>2</v>
      </c>
      <c r="BV516" s="45">
        <v>2</v>
      </c>
      <c r="BW516" s="45">
        <v>2</v>
      </c>
      <c r="BX516" s="45">
        <v>2</v>
      </c>
      <c r="BY516" s="45">
        <v>2</v>
      </c>
      <c r="BZ516" s="45">
        <v>2</v>
      </c>
      <c r="CA516" s="45">
        <v>2</v>
      </c>
      <c r="CB516" s="45">
        <v>2</v>
      </c>
      <c r="CC516" s="45">
        <v>2</v>
      </c>
      <c r="CD516" s="45">
        <v>2</v>
      </c>
      <c r="CE516" s="45">
        <v>2</v>
      </c>
      <c r="CF516" s="45">
        <v>2</v>
      </c>
      <c r="CG516" s="45">
        <v>2</v>
      </c>
      <c r="CH516" s="45">
        <v>2</v>
      </c>
      <c r="CI516" s="45">
        <v>2</v>
      </c>
      <c r="CJ516" s="45">
        <v>2</v>
      </c>
      <c r="CK516" s="45">
        <v>2</v>
      </c>
      <c r="CL516" s="45">
        <v>2</v>
      </c>
      <c r="CM516" s="45">
        <v>2</v>
      </c>
      <c r="CN516" s="45">
        <v>2</v>
      </c>
      <c r="CO516" s="45">
        <v>2</v>
      </c>
      <c r="CP516" s="45">
        <v>2</v>
      </c>
      <c r="CQ516" s="45">
        <v>2</v>
      </c>
      <c r="CR516" s="45">
        <v>2</v>
      </c>
      <c r="CS516" s="45">
        <v>2</v>
      </c>
      <c r="CT516" s="45">
        <v>2</v>
      </c>
      <c r="CU516" s="45"/>
      <c r="CV516" s="45"/>
      <c r="CW516" s="45"/>
      <c r="CX516" s="45">
        <v>2</v>
      </c>
      <c r="CY516" s="43">
        <f>COUNTIF($BJ516:$CX516,2)</f>
        <v>38</v>
      </c>
      <c r="CZ516" s="42">
        <f>CY516/COUNTA($BJ516:$CX516)</f>
        <v>1</v>
      </c>
      <c r="DA516" s="43">
        <f>COUNTIF($BJ516:$CX516,1)</f>
        <v>0</v>
      </c>
      <c r="DB516" s="42">
        <f>DA516/COUNTA($BJ516:$CX516)</f>
        <v>0</v>
      </c>
      <c r="DC516" s="43">
        <f>COUNTIF($BI516:$CX516,0)</f>
        <v>0</v>
      </c>
      <c r="DD516" s="42">
        <f>DC516/COUNTA($BI516:$CX516)</f>
        <v>0</v>
      </c>
      <c r="DE516" s="43">
        <f>COUNTIF($BI516:$CX516,"KĐG")</f>
        <v>0</v>
      </c>
      <c r="DF516" s="42">
        <f>DE516/COUNTA($BI516:$CX516)</f>
        <v>0</v>
      </c>
      <c r="DG516" s="52">
        <f>(((CY516*2)+(DA516*1)+(DC516*0)))/COUNTA($BI516:$CX516)</f>
        <v>2</v>
      </c>
      <c r="DH516" s="43" t="str">
        <f>IF(DG516&gt;=1.6,"Đạt mục tiêu",IF(DG516&gt;=1,"Cần cố gắng","Chưa đạt"))</f>
        <v>Đạt mục tiêu</v>
      </c>
      <c r="DI516" s="39"/>
    </row>
    <row r="517" spans="1:113" s="38" customFormat="1" ht="30" hidden="1" customHeight="1" x14ac:dyDescent="0.25">
      <c r="A517" s="630"/>
      <c r="B517" s="630"/>
      <c r="C517" s="650"/>
      <c r="D517" s="659"/>
      <c r="E517" s="650"/>
      <c r="F517" s="659"/>
      <c r="G517" s="679"/>
      <c r="H517" s="68" t="s">
        <v>158</v>
      </c>
      <c r="I517" s="327"/>
      <c r="J517" s="329" t="s">
        <v>66</v>
      </c>
      <c r="K517" s="329" t="s">
        <v>157</v>
      </c>
      <c r="L517" s="310" t="s">
        <v>26</v>
      </c>
      <c r="M517" s="341"/>
      <c r="N517" s="51"/>
      <c r="O517" s="50"/>
      <c r="P517" s="326"/>
      <c r="Q517" s="326"/>
      <c r="R517" s="326"/>
      <c r="S517" s="326"/>
      <c r="T517" s="326"/>
      <c r="U517" s="326"/>
      <c r="V517" s="326"/>
      <c r="W517" s="326"/>
      <c r="X517" s="326"/>
      <c r="Y517" s="326"/>
      <c r="Z517" s="326"/>
      <c r="AA517" s="47"/>
      <c r="AB517" s="326"/>
      <c r="AC517" s="341"/>
      <c r="AD517" s="329"/>
      <c r="AE517" s="329"/>
      <c r="AF517" s="329"/>
      <c r="AG517" s="329"/>
      <c r="AH517" s="341"/>
      <c r="AI517" s="341"/>
      <c r="AJ517" s="341"/>
      <c r="AK517" s="341"/>
      <c r="AL517" s="329"/>
      <c r="AM517" s="329"/>
      <c r="AN517" s="329"/>
      <c r="AO517" s="329"/>
      <c r="AP517" s="329"/>
      <c r="AQ517" s="329"/>
      <c r="AR517" s="329"/>
      <c r="AS517" s="329"/>
      <c r="AT517" s="329"/>
      <c r="AU517" s="329"/>
      <c r="AV517" s="329" t="s">
        <v>56</v>
      </c>
      <c r="AW517" s="329"/>
      <c r="AX517" s="329"/>
      <c r="AY517" s="39"/>
      <c r="AZ517" s="39"/>
      <c r="BA517" s="39"/>
      <c r="BB517" s="39"/>
      <c r="BC517" s="329"/>
      <c r="BD517" s="329"/>
      <c r="BE517" s="329"/>
      <c r="BF517" s="329"/>
      <c r="BG517" s="329"/>
      <c r="BH517" s="329"/>
      <c r="BI517" s="329"/>
      <c r="BJ517" s="45"/>
      <c r="BK517" s="45"/>
      <c r="BL517" s="45"/>
      <c r="BM517" s="45"/>
      <c r="BN517" s="45"/>
      <c r="BO517" s="45"/>
      <c r="BP517" s="45"/>
      <c r="BQ517" s="45"/>
      <c r="BR517" s="45"/>
      <c r="BS517" s="45"/>
      <c r="BT517" s="45"/>
      <c r="BU517" s="45"/>
      <c r="BV517" s="45"/>
      <c r="BW517" s="45"/>
      <c r="BX517" s="45"/>
      <c r="BY517" s="45"/>
      <c r="BZ517" s="45"/>
      <c r="CA517" s="45"/>
      <c r="CB517" s="45"/>
      <c r="CC517" s="45"/>
      <c r="CD517" s="45"/>
      <c r="CE517" s="45"/>
      <c r="CF517" s="45"/>
      <c r="CG517" s="45"/>
      <c r="CH517" s="45"/>
      <c r="CI517" s="45"/>
      <c r="CJ517" s="45"/>
      <c r="CK517" s="45"/>
      <c r="CL517" s="45"/>
      <c r="CM517" s="45"/>
      <c r="CN517" s="45"/>
      <c r="CO517" s="45"/>
      <c r="CP517" s="45"/>
      <c r="CQ517" s="45"/>
      <c r="CR517" s="45"/>
      <c r="CS517" s="45"/>
      <c r="CT517" s="45"/>
      <c r="CU517" s="45"/>
      <c r="CV517" s="45"/>
      <c r="CW517" s="45"/>
      <c r="CX517" s="45"/>
      <c r="CY517" s="43"/>
      <c r="CZ517" s="42"/>
      <c r="DA517" s="43"/>
      <c r="DB517" s="42"/>
      <c r="DC517" s="43"/>
      <c r="DD517" s="42"/>
      <c r="DE517" s="43"/>
      <c r="DF517" s="42"/>
      <c r="DG517" s="52"/>
      <c r="DH517" s="43"/>
      <c r="DI517" s="39"/>
    </row>
    <row r="518" spans="1:113" s="38" customFormat="1" ht="30" hidden="1" customHeight="1" x14ac:dyDescent="0.25">
      <c r="A518" s="630"/>
      <c r="B518" s="630"/>
      <c r="C518" s="650"/>
      <c r="D518" s="659"/>
      <c r="E518" s="650"/>
      <c r="F518" s="659"/>
      <c r="G518" s="678"/>
      <c r="H518" s="59" t="s">
        <v>156</v>
      </c>
      <c r="I518" s="327">
        <v>1</v>
      </c>
      <c r="J518" s="329" t="s">
        <v>66</v>
      </c>
      <c r="K518" s="329" t="s">
        <v>27</v>
      </c>
      <c r="L518" s="310" t="s">
        <v>26</v>
      </c>
      <c r="M518" s="341" t="s">
        <v>37</v>
      </c>
      <c r="N518" s="51" t="s">
        <v>24</v>
      </c>
      <c r="O518" s="50">
        <v>1</v>
      </c>
      <c r="P518" s="326"/>
      <c r="Q518" s="326"/>
      <c r="R518" s="326"/>
      <c r="S518" s="326"/>
      <c r="T518" s="326"/>
      <c r="U518" s="341" t="s">
        <v>24</v>
      </c>
      <c r="V518" s="326"/>
      <c r="W518" s="326"/>
      <c r="X518" s="326"/>
      <c r="Y518" s="326"/>
      <c r="Z518" s="326"/>
      <c r="AA518" s="47">
        <f>COUNTIF(P518:Z518,"x")</f>
        <v>1</v>
      </c>
      <c r="AB518" s="326"/>
      <c r="AC518" s="341"/>
      <c r="AD518" s="329"/>
      <c r="AE518" s="329"/>
      <c r="AF518" s="329"/>
      <c r="AG518" s="329"/>
      <c r="AH518" s="341"/>
      <c r="AI518" s="341"/>
      <c r="AJ518" s="341"/>
      <c r="AK518" s="341"/>
      <c r="AL518" s="329"/>
      <c r="AM518" s="329"/>
      <c r="AN518" s="329"/>
      <c r="AO518" s="329"/>
      <c r="AP518" s="329"/>
      <c r="AQ518" s="329"/>
      <c r="AR518" s="329"/>
      <c r="AS518" s="329"/>
      <c r="AT518" s="329"/>
      <c r="AU518" s="329" t="s">
        <v>32</v>
      </c>
      <c r="AV518" s="329" t="s">
        <v>46</v>
      </c>
      <c r="AW518" s="329"/>
      <c r="AX518" s="329" t="s">
        <v>144</v>
      </c>
      <c r="AY518" s="39"/>
      <c r="AZ518" s="39"/>
      <c r="BA518" s="39"/>
      <c r="BB518" s="39"/>
      <c r="BC518" s="329"/>
      <c r="BD518" s="329"/>
      <c r="BE518" s="329"/>
      <c r="BF518" s="329"/>
      <c r="BG518" s="329"/>
      <c r="BH518" s="329"/>
      <c r="BI518" s="329"/>
      <c r="BJ518" s="45">
        <v>2</v>
      </c>
      <c r="BK518" s="45">
        <v>2</v>
      </c>
      <c r="BL518" s="45">
        <v>2</v>
      </c>
      <c r="BM518" s="45">
        <v>2</v>
      </c>
      <c r="BN518" s="45">
        <v>2</v>
      </c>
      <c r="BO518" s="45">
        <v>2</v>
      </c>
      <c r="BP518" s="45">
        <v>2</v>
      </c>
      <c r="BQ518" s="45">
        <v>2</v>
      </c>
      <c r="BR518" s="45">
        <v>2</v>
      </c>
      <c r="BS518" s="45">
        <v>2</v>
      </c>
      <c r="BT518" s="45">
        <v>2</v>
      </c>
      <c r="BU518" s="45">
        <v>2</v>
      </c>
      <c r="BV518" s="45">
        <v>2</v>
      </c>
      <c r="BW518" s="45">
        <v>2</v>
      </c>
      <c r="BX518" s="45">
        <v>2</v>
      </c>
      <c r="BY518" s="45">
        <v>2</v>
      </c>
      <c r="BZ518" s="45">
        <v>2</v>
      </c>
      <c r="CA518" s="45">
        <v>2</v>
      </c>
      <c r="CB518" s="45">
        <v>2</v>
      </c>
      <c r="CC518" s="45">
        <v>2</v>
      </c>
      <c r="CD518" s="45">
        <v>2</v>
      </c>
      <c r="CE518" s="45">
        <v>2</v>
      </c>
      <c r="CF518" s="45">
        <v>2</v>
      </c>
      <c r="CG518" s="45">
        <v>2</v>
      </c>
      <c r="CH518" s="45">
        <v>2</v>
      </c>
      <c r="CI518" s="45">
        <v>2</v>
      </c>
      <c r="CJ518" s="45">
        <v>2</v>
      </c>
      <c r="CK518" s="45">
        <v>2</v>
      </c>
      <c r="CL518" s="45">
        <v>2</v>
      </c>
      <c r="CM518" s="45">
        <v>2</v>
      </c>
      <c r="CN518" s="45">
        <v>2</v>
      </c>
      <c r="CO518" s="45">
        <v>2</v>
      </c>
      <c r="CP518" s="45">
        <v>2</v>
      </c>
      <c r="CQ518" s="45">
        <v>2</v>
      </c>
      <c r="CR518" s="45">
        <v>2</v>
      </c>
      <c r="CS518" s="45">
        <v>2</v>
      </c>
      <c r="CT518" s="45">
        <v>2</v>
      </c>
      <c r="CU518" s="45"/>
      <c r="CV518" s="45"/>
      <c r="CW518" s="45"/>
      <c r="CX518" s="45">
        <v>2</v>
      </c>
      <c r="CY518" s="43">
        <f>COUNTIF($BI518:$CX518,2)</f>
        <v>38</v>
      </c>
      <c r="CZ518" s="42">
        <f>CY518/COUNTA($BI518:$CX518)</f>
        <v>1</v>
      </c>
      <c r="DA518" s="43">
        <f>COUNTIF($BI518:$CX518,1)</f>
        <v>0</v>
      </c>
      <c r="DB518" s="42">
        <f>DA518/COUNTA($BJ518:$CX518)</f>
        <v>0</v>
      </c>
      <c r="DC518" s="43">
        <f>COUNTIF($BI518:$CX518,0)</f>
        <v>0</v>
      </c>
      <c r="DD518" s="42">
        <f>DC518/COUNTA($BI518:$CX518)</f>
        <v>0</v>
      </c>
      <c r="DE518" s="43">
        <f>COUNTIF($BI518:$CX518,"KĐG")</f>
        <v>0</v>
      </c>
      <c r="DF518" s="42">
        <f>DE518/COUNTA($BI518:$CX518)</f>
        <v>0</v>
      </c>
      <c r="DG518" s="52">
        <f>(((CY518*2)+(DA518*1)+(DC518*0)))/COUNTA($BI518:$CX518)</f>
        <v>2</v>
      </c>
      <c r="DH518" s="43" t="str">
        <f>IF(DG518&gt;=1.6,"Đạt mục tiêu",IF(DG518&gt;=1,"Cần cố gắng","Chưa đạt"))</f>
        <v>Đạt mục tiêu</v>
      </c>
      <c r="DI518" s="39"/>
    </row>
    <row r="519" spans="1:113" s="38" customFormat="1" ht="49.5" customHeight="1" x14ac:dyDescent="0.25">
      <c r="A519" s="631"/>
      <c r="B519" s="630"/>
      <c r="C519" s="651"/>
      <c r="D519" s="660"/>
      <c r="E519" s="651"/>
      <c r="F519" s="660"/>
      <c r="G519" s="678"/>
      <c r="H519" s="251" t="s">
        <v>1205</v>
      </c>
      <c r="I519" s="528" t="s">
        <v>1123</v>
      </c>
      <c r="J519" s="259" t="s">
        <v>33</v>
      </c>
      <c r="K519" s="580" t="s">
        <v>27</v>
      </c>
      <c r="L519" s="405" t="s">
        <v>26</v>
      </c>
      <c r="M519" s="341" t="s">
        <v>37</v>
      </c>
      <c r="N519" s="51"/>
      <c r="O519" s="50">
        <v>1</v>
      </c>
      <c r="P519" s="326"/>
      <c r="Q519" s="326"/>
      <c r="R519" s="326"/>
      <c r="S519" s="326"/>
      <c r="T519" s="326"/>
      <c r="U519" s="341"/>
      <c r="V519" s="326"/>
      <c r="W519" s="326"/>
      <c r="X519" s="326"/>
      <c r="Y519" s="326"/>
      <c r="Z519" s="326"/>
      <c r="AA519" s="47">
        <v>1</v>
      </c>
      <c r="AB519" s="326"/>
      <c r="AC519" s="341"/>
      <c r="AD519" s="329"/>
      <c r="AE519" s="329"/>
      <c r="AF519" s="329"/>
      <c r="AG519" s="329"/>
      <c r="AH519" s="341"/>
      <c r="AI519" s="341"/>
      <c r="AJ519" s="341"/>
      <c r="AK519" s="341"/>
      <c r="AL519" s="329"/>
      <c r="AM519" s="329"/>
      <c r="AN519" s="329"/>
      <c r="AO519" s="329"/>
      <c r="AP519" s="329" t="s">
        <v>32</v>
      </c>
      <c r="AQ519" s="329" t="s">
        <v>32</v>
      </c>
      <c r="AR519" s="329" t="s">
        <v>40</v>
      </c>
      <c r="AS519" s="329"/>
      <c r="AT519" s="329"/>
      <c r="AU519" s="329"/>
      <c r="AV519" s="329"/>
      <c r="AW519" s="329"/>
      <c r="AX519" s="329"/>
      <c r="AY519" s="580"/>
      <c r="AZ519" s="438"/>
      <c r="BA519" s="47" t="s">
        <v>32</v>
      </c>
      <c r="BB519" s="47"/>
      <c r="BC519" s="329"/>
      <c r="BD519" s="329"/>
      <c r="BE519" s="329"/>
      <c r="BF519" s="329"/>
      <c r="BG519" s="329"/>
      <c r="BH519" s="329"/>
      <c r="BI519" s="329"/>
      <c r="BJ519" s="45"/>
      <c r="BK519" s="45"/>
      <c r="BL519" s="45"/>
      <c r="BM519" s="45"/>
      <c r="BN519" s="45"/>
      <c r="BO519" s="45"/>
      <c r="BP519" s="45"/>
      <c r="BQ519" s="45"/>
      <c r="BR519" s="45"/>
      <c r="BS519" s="45"/>
      <c r="BT519" s="45"/>
      <c r="BU519" s="45"/>
      <c r="BV519" s="45"/>
      <c r="BW519" s="45"/>
      <c r="BX519" s="45"/>
      <c r="BY519" s="45"/>
      <c r="BZ519" s="45"/>
      <c r="CA519" s="45"/>
      <c r="CB519" s="45"/>
      <c r="CC519" s="45"/>
      <c r="CD519" s="45"/>
      <c r="CE519" s="45"/>
      <c r="CF519" s="45"/>
      <c r="CG519" s="45"/>
      <c r="CH519" s="45"/>
      <c r="CI519" s="45"/>
      <c r="CJ519" s="45"/>
      <c r="CK519" s="45"/>
      <c r="CL519" s="45"/>
      <c r="CM519" s="45"/>
      <c r="CN519" s="45"/>
      <c r="CO519" s="45"/>
      <c r="CP519" s="45"/>
      <c r="CQ519" s="45"/>
      <c r="CR519" s="45"/>
      <c r="CS519" s="45"/>
      <c r="CT519" s="45"/>
      <c r="CU519" s="45"/>
      <c r="CV519" s="45"/>
      <c r="CW519" s="45"/>
      <c r="CX519" s="45"/>
      <c r="CY519" s="43"/>
      <c r="CZ519" s="42"/>
      <c r="DA519" s="43"/>
      <c r="DB519" s="42"/>
      <c r="DC519" s="43"/>
      <c r="DD519" s="42"/>
      <c r="DE519" s="43"/>
      <c r="DF519" s="42"/>
      <c r="DG519" s="52"/>
      <c r="DH519" s="43"/>
      <c r="DI519" s="47"/>
    </row>
    <row r="520" spans="1:113" s="38" customFormat="1" ht="30" hidden="1" customHeight="1" x14ac:dyDescent="0.25">
      <c r="A520" s="517"/>
      <c r="B520" s="630"/>
      <c r="C520" s="508"/>
      <c r="D520" s="510"/>
      <c r="E520" s="508"/>
      <c r="F520" s="532"/>
      <c r="G520" s="679"/>
      <c r="H520" s="59" t="s">
        <v>155</v>
      </c>
      <c r="I520" s="327">
        <v>1</v>
      </c>
      <c r="J520" s="329" t="s">
        <v>47</v>
      </c>
      <c r="K520" s="329" t="s">
        <v>140</v>
      </c>
      <c r="L520" s="310" t="s">
        <v>26</v>
      </c>
      <c r="M520" s="341" t="s">
        <v>37</v>
      </c>
      <c r="N520" s="51" t="s">
        <v>24</v>
      </c>
      <c r="O520" s="50">
        <v>1</v>
      </c>
      <c r="P520" s="326"/>
      <c r="Q520" s="326"/>
      <c r="R520" s="326"/>
      <c r="S520" s="326"/>
      <c r="T520" s="341" t="s">
        <v>24</v>
      </c>
      <c r="U520" s="341"/>
      <c r="V520" s="326"/>
      <c r="W520" s="326"/>
      <c r="X520" s="341"/>
      <c r="Y520" s="326"/>
      <c r="Z520" s="326"/>
      <c r="AA520" s="47">
        <f>COUNTIF(P520:Z520,"x")</f>
        <v>1</v>
      </c>
      <c r="AB520" s="326"/>
      <c r="AC520" s="341"/>
      <c r="AD520" s="329"/>
      <c r="AE520" s="329"/>
      <c r="AF520" s="329"/>
      <c r="AG520" s="329"/>
      <c r="AH520" s="341"/>
      <c r="AI520" s="341"/>
      <c r="AJ520" s="341"/>
      <c r="AK520" s="341"/>
      <c r="AL520" s="329"/>
      <c r="AM520" s="329"/>
      <c r="AN520" s="329"/>
      <c r="AO520" s="329"/>
      <c r="AP520" s="329"/>
      <c r="AQ520" s="329" t="s">
        <v>46</v>
      </c>
      <c r="AR520" s="329" t="s">
        <v>40</v>
      </c>
      <c r="AS520" s="329"/>
      <c r="AT520" s="329"/>
      <c r="AU520" s="329"/>
      <c r="AV520" s="329"/>
      <c r="AW520" s="329"/>
      <c r="AX520" s="329"/>
      <c r="AY520" s="39"/>
      <c r="AZ520" s="39"/>
      <c r="BA520" s="39"/>
      <c r="BB520" s="39"/>
      <c r="BC520" s="329"/>
      <c r="BD520" s="329"/>
      <c r="BE520" s="329"/>
      <c r="BF520" s="329"/>
      <c r="BG520" s="329"/>
      <c r="BH520" s="329"/>
      <c r="BI520" s="329"/>
      <c r="BJ520" s="45">
        <v>2</v>
      </c>
      <c r="BK520" s="45">
        <v>2</v>
      </c>
      <c r="BL520" s="45">
        <v>2</v>
      </c>
      <c r="BM520" s="45">
        <v>2</v>
      </c>
      <c r="BN520" s="45">
        <v>2</v>
      </c>
      <c r="BO520" s="45">
        <v>2</v>
      </c>
      <c r="BP520" s="45">
        <v>2</v>
      </c>
      <c r="BQ520" s="45">
        <v>2</v>
      </c>
      <c r="BR520" s="45">
        <v>2</v>
      </c>
      <c r="BS520" s="45">
        <v>2</v>
      </c>
      <c r="BT520" s="45">
        <v>2</v>
      </c>
      <c r="BU520" s="45">
        <v>2</v>
      </c>
      <c r="BV520" s="45">
        <v>2</v>
      </c>
      <c r="BW520" s="45">
        <v>2</v>
      </c>
      <c r="BX520" s="45">
        <v>2</v>
      </c>
      <c r="BY520" s="45">
        <v>2</v>
      </c>
      <c r="BZ520" s="45">
        <v>2</v>
      </c>
      <c r="CA520" s="45">
        <v>2</v>
      </c>
      <c r="CB520" s="45">
        <v>2</v>
      </c>
      <c r="CC520" s="45">
        <v>2</v>
      </c>
      <c r="CD520" s="45">
        <v>2</v>
      </c>
      <c r="CE520" s="45">
        <v>2</v>
      </c>
      <c r="CF520" s="45">
        <v>2</v>
      </c>
      <c r="CG520" s="45">
        <v>2</v>
      </c>
      <c r="CH520" s="45">
        <v>2</v>
      </c>
      <c r="CI520" s="45">
        <v>2</v>
      </c>
      <c r="CJ520" s="45">
        <v>2</v>
      </c>
      <c r="CK520" s="45">
        <v>2</v>
      </c>
      <c r="CL520" s="45">
        <v>2</v>
      </c>
      <c r="CM520" s="45">
        <v>2</v>
      </c>
      <c r="CN520" s="45">
        <v>2</v>
      </c>
      <c r="CO520" s="45">
        <v>2</v>
      </c>
      <c r="CP520" s="45">
        <v>2</v>
      </c>
      <c r="CQ520" s="45">
        <v>2</v>
      </c>
      <c r="CR520" s="45">
        <v>2</v>
      </c>
      <c r="CS520" s="45">
        <v>2</v>
      </c>
      <c r="CT520" s="45">
        <v>2</v>
      </c>
      <c r="CU520" s="45"/>
      <c r="CV520" s="45"/>
      <c r="CW520" s="45"/>
      <c r="CX520" s="45">
        <v>2</v>
      </c>
      <c r="CY520" s="43">
        <f>COUNTIF($BI520:$CX520,2)</f>
        <v>38</v>
      </c>
      <c r="CZ520" s="42">
        <f>CY520/COUNTA($BI520:$CX520)</f>
        <v>1</v>
      </c>
      <c r="DA520" s="43">
        <f>COUNTIF($BI520:$CX520,1)</f>
        <v>0</v>
      </c>
      <c r="DB520" s="42">
        <f>DA520/COUNTA($BI520:$CX520)</f>
        <v>0</v>
      </c>
      <c r="DC520" s="43">
        <f>COUNTIF($BI520:$CX520,0)</f>
        <v>0</v>
      </c>
      <c r="DD520" s="42">
        <f>DC520/COUNTA($BI520:$CX520)</f>
        <v>0</v>
      </c>
      <c r="DE520" s="43">
        <f>COUNTIF($BI520:$CX520,"KĐG")</f>
        <v>0</v>
      </c>
      <c r="DF520" s="42">
        <f>DE520/COUNTA($BI520:$CX520)</f>
        <v>0</v>
      </c>
      <c r="DG520" s="52">
        <f>(((CY520*2)+(DA520*1)+(DC520*0)))/COUNTA($BI520:$CX520)</f>
        <v>2</v>
      </c>
      <c r="DH520" s="43" t="str">
        <f>IF(DG520&gt;=1.6,"Đạt mục tiêu",IF(DG520&gt;=1,"Cần cố gắng","Chưa đạt"))</f>
        <v>Đạt mục tiêu</v>
      </c>
      <c r="DI520" s="39"/>
    </row>
    <row r="521" spans="1:113" s="38" customFormat="1" ht="30" hidden="1" customHeight="1" x14ac:dyDescent="0.25">
      <c r="A521" s="517"/>
      <c r="B521" s="630"/>
      <c r="C521" s="508"/>
      <c r="D521" s="510"/>
      <c r="E521" s="508"/>
      <c r="F521" s="532"/>
      <c r="G521" s="678"/>
      <c r="H521" s="68" t="s">
        <v>154</v>
      </c>
      <c r="I521" s="327"/>
      <c r="J521" s="329" t="s">
        <v>41</v>
      </c>
      <c r="K521" s="329" t="s">
        <v>27</v>
      </c>
      <c r="L521" s="310" t="s">
        <v>26</v>
      </c>
      <c r="M521" s="341" t="s">
        <v>37</v>
      </c>
      <c r="N521" s="51" t="s">
        <v>24</v>
      </c>
      <c r="O521" s="50"/>
      <c r="P521" s="326"/>
      <c r="Q521" s="326"/>
      <c r="R521" s="326"/>
      <c r="S521" s="326"/>
      <c r="T521" s="326"/>
      <c r="U521" s="326"/>
      <c r="V521" s="326"/>
      <c r="W521" s="326"/>
      <c r="X521" s="326"/>
      <c r="Y521" s="341" t="s">
        <v>24</v>
      </c>
      <c r="Z521" s="326"/>
      <c r="AA521" s="47">
        <f>COUNTIF(P521:Z521,"x")</f>
        <v>1</v>
      </c>
      <c r="AB521" s="326"/>
      <c r="AC521" s="341"/>
      <c r="AD521" s="329"/>
      <c r="AE521" s="329"/>
      <c r="AF521" s="329"/>
      <c r="AG521" s="329"/>
      <c r="AH521" s="341"/>
      <c r="AI521" s="341"/>
      <c r="AJ521" s="341"/>
      <c r="AK521" s="341"/>
      <c r="AL521" s="329"/>
      <c r="AM521" s="329"/>
      <c r="AN521" s="329"/>
      <c r="AO521" s="329"/>
      <c r="AP521" s="329"/>
      <c r="AQ521" s="329"/>
      <c r="AR521" s="329"/>
      <c r="AS521" s="329"/>
      <c r="AT521" s="329"/>
      <c r="AU521" s="329"/>
      <c r="AV521" s="329"/>
      <c r="AW521" s="329"/>
      <c r="AX521" s="329"/>
      <c r="AY521" s="39"/>
      <c r="AZ521" s="39"/>
      <c r="BA521" s="39"/>
      <c r="BB521" s="39"/>
      <c r="BC521" s="329"/>
      <c r="BD521" s="329"/>
      <c r="BE521" s="329" t="s">
        <v>46</v>
      </c>
      <c r="BF521" s="329"/>
      <c r="BG521" s="329" t="s">
        <v>32</v>
      </c>
      <c r="BH521" s="329"/>
      <c r="BI521" s="329"/>
      <c r="BJ521" s="45">
        <v>2</v>
      </c>
      <c r="BK521" s="45">
        <v>2</v>
      </c>
      <c r="BL521" s="45">
        <v>2</v>
      </c>
      <c r="BM521" s="45">
        <v>2</v>
      </c>
      <c r="BN521" s="45">
        <v>2</v>
      </c>
      <c r="BO521" s="45">
        <v>2</v>
      </c>
      <c r="BP521" s="45">
        <v>2</v>
      </c>
      <c r="BQ521" s="45">
        <v>2</v>
      </c>
      <c r="BR521" s="45">
        <v>2</v>
      </c>
      <c r="BS521" s="45">
        <v>2</v>
      </c>
      <c r="BT521" s="45">
        <v>2</v>
      </c>
      <c r="BU521" s="45">
        <v>2</v>
      </c>
      <c r="BV521" s="45">
        <v>2</v>
      </c>
      <c r="BW521" s="45">
        <v>2</v>
      </c>
      <c r="BX521" s="45">
        <v>2</v>
      </c>
      <c r="BY521" s="45">
        <v>2</v>
      </c>
      <c r="BZ521" s="45">
        <v>2</v>
      </c>
      <c r="CA521" s="45">
        <v>2</v>
      </c>
      <c r="CB521" s="45">
        <v>2</v>
      </c>
      <c r="CC521" s="45">
        <v>2</v>
      </c>
      <c r="CD521" s="45">
        <v>2</v>
      </c>
      <c r="CE521" s="45">
        <v>2</v>
      </c>
      <c r="CF521" s="45">
        <v>2</v>
      </c>
      <c r="CG521" s="45">
        <v>2</v>
      </c>
      <c r="CH521" s="45">
        <v>2</v>
      </c>
      <c r="CI521" s="45">
        <v>2</v>
      </c>
      <c r="CJ521" s="45">
        <v>2</v>
      </c>
      <c r="CK521" s="45">
        <v>2</v>
      </c>
      <c r="CL521" s="45">
        <v>2</v>
      </c>
      <c r="CM521" s="45">
        <v>2</v>
      </c>
      <c r="CN521" s="45">
        <v>2</v>
      </c>
      <c r="CO521" s="45">
        <v>2</v>
      </c>
      <c r="CP521" s="45">
        <v>2</v>
      </c>
      <c r="CQ521" s="45">
        <v>2</v>
      </c>
      <c r="CR521" s="45">
        <v>2</v>
      </c>
      <c r="CS521" s="45">
        <v>2</v>
      </c>
      <c r="CT521" s="45">
        <v>2</v>
      </c>
      <c r="CU521" s="45"/>
      <c r="CV521" s="45"/>
      <c r="CW521" s="45"/>
      <c r="CX521" s="45">
        <v>2</v>
      </c>
      <c r="CY521" s="43">
        <f>COUNTIF($BI521:$CX521,2)</f>
        <v>38</v>
      </c>
      <c r="CZ521" s="42">
        <f>CY521/COUNTA($BI521:$CX521)</f>
        <v>1</v>
      </c>
      <c r="DA521" s="43">
        <f>COUNTIF($BI521:$CX521,1)</f>
        <v>0</v>
      </c>
      <c r="DB521" s="42">
        <f>DA521/COUNTA($BI521:$CX521)</f>
        <v>0</v>
      </c>
      <c r="DC521" s="43">
        <f>COUNTIF($BI521:$CX521,0)</f>
        <v>0</v>
      </c>
      <c r="DD521" s="42">
        <f>DC521/COUNTA($BI521:$CX521)</f>
        <v>0</v>
      </c>
      <c r="DE521" s="43">
        <f>COUNTIF($BI521:$CX521,"KĐG")</f>
        <v>0</v>
      </c>
      <c r="DF521" s="42">
        <f>DE521/COUNTA($BI521:$CX521)</f>
        <v>0</v>
      </c>
      <c r="DG521" s="52">
        <f>(((CY521*2)+(DA521*1)+(DC521*0)))/COUNTA($BI521:$CX521)</f>
        <v>2</v>
      </c>
      <c r="DH521" s="43" t="str">
        <f>IF(DG521&gt;=1.6,"Đạt mục tiêu",IF(DG521&gt;=1,"Cần cố gắng","Chưa đạt"))</f>
        <v>Đạt mục tiêu</v>
      </c>
      <c r="DI521" s="39"/>
    </row>
    <row r="522" spans="1:113" s="38" customFormat="1" ht="30" hidden="1" customHeight="1" x14ac:dyDescent="0.25">
      <c r="A522" s="505"/>
      <c r="B522" s="631"/>
      <c r="C522" s="514"/>
      <c r="D522" s="509"/>
      <c r="E522" s="514"/>
      <c r="F522" s="527"/>
      <c r="G522" s="678"/>
      <c r="H522" s="72" t="s">
        <v>153</v>
      </c>
      <c r="I522" s="327">
        <v>1</v>
      </c>
      <c r="J522" s="329" t="s">
        <v>49</v>
      </c>
      <c r="K522" s="329" t="s">
        <v>27</v>
      </c>
      <c r="L522" s="310" t="s">
        <v>26</v>
      </c>
      <c r="M522" s="341" t="s">
        <v>37</v>
      </c>
      <c r="N522" s="51" t="s">
        <v>24</v>
      </c>
      <c r="O522" s="50">
        <v>1</v>
      </c>
      <c r="P522" s="326"/>
      <c r="Q522" s="326"/>
      <c r="R522" s="326"/>
      <c r="S522" s="326"/>
      <c r="T522" s="326"/>
      <c r="U522" s="326"/>
      <c r="V522" s="326"/>
      <c r="W522" s="326"/>
      <c r="X522" s="326"/>
      <c r="Y522" s="326"/>
      <c r="Z522" s="341" t="s">
        <v>24</v>
      </c>
      <c r="AA522" s="47">
        <f>COUNTIF(P522:Z522,"x")</f>
        <v>1</v>
      </c>
      <c r="AB522" s="341"/>
      <c r="AC522" s="341"/>
      <c r="AD522" s="329"/>
      <c r="AE522" s="329"/>
      <c r="AF522" s="329"/>
      <c r="AG522" s="329"/>
      <c r="AH522" s="341"/>
      <c r="AI522" s="341"/>
      <c r="AJ522" s="341"/>
      <c r="AK522" s="341"/>
      <c r="AL522" s="329"/>
      <c r="AM522" s="329"/>
      <c r="AN522" s="329"/>
      <c r="AO522" s="329"/>
      <c r="AP522" s="329"/>
      <c r="AQ522" s="329"/>
      <c r="AR522" s="329"/>
      <c r="AS522" s="329"/>
      <c r="AT522" s="329"/>
      <c r="AU522" s="329"/>
      <c r="AV522" s="329"/>
      <c r="AW522" s="329"/>
      <c r="AX522" s="329"/>
      <c r="AY522" s="39"/>
      <c r="AZ522" s="39"/>
      <c r="BA522" s="39"/>
      <c r="BB522" s="39"/>
      <c r="BC522" s="329"/>
      <c r="BD522" s="329"/>
      <c r="BE522" s="329"/>
      <c r="BF522" s="329"/>
      <c r="BG522" s="329"/>
      <c r="BH522" s="329" t="s">
        <v>32</v>
      </c>
      <c r="BI522" s="329"/>
      <c r="BJ522" s="45">
        <v>2</v>
      </c>
      <c r="BK522" s="45">
        <v>2</v>
      </c>
      <c r="BL522" s="45">
        <v>2</v>
      </c>
      <c r="BM522" s="45">
        <v>2</v>
      </c>
      <c r="BN522" s="45">
        <v>2</v>
      </c>
      <c r="BO522" s="45">
        <v>2</v>
      </c>
      <c r="BP522" s="45">
        <v>2</v>
      </c>
      <c r="BQ522" s="45">
        <v>2</v>
      </c>
      <c r="BR522" s="45">
        <v>2</v>
      </c>
      <c r="BS522" s="45">
        <v>2</v>
      </c>
      <c r="BT522" s="45">
        <v>2</v>
      </c>
      <c r="BU522" s="45">
        <v>2</v>
      </c>
      <c r="BV522" s="45">
        <v>2</v>
      </c>
      <c r="BW522" s="45">
        <v>2</v>
      </c>
      <c r="BX522" s="45">
        <v>2</v>
      </c>
      <c r="BY522" s="45">
        <v>2</v>
      </c>
      <c r="BZ522" s="45">
        <v>2</v>
      </c>
      <c r="CA522" s="45">
        <v>2</v>
      </c>
      <c r="CB522" s="45">
        <v>2</v>
      </c>
      <c r="CC522" s="45">
        <v>2</v>
      </c>
      <c r="CD522" s="45">
        <v>2</v>
      </c>
      <c r="CE522" s="45">
        <v>2</v>
      </c>
      <c r="CF522" s="45">
        <v>2</v>
      </c>
      <c r="CG522" s="45">
        <v>2</v>
      </c>
      <c r="CH522" s="45">
        <v>2</v>
      </c>
      <c r="CI522" s="45">
        <v>2</v>
      </c>
      <c r="CJ522" s="45">
        <v>2</v>
      </c>
      <c r="CK522" s="45">
        <v>2</v>
      </c>
      <c r="CL522" s="45">
        <v>2</v>
      </c>
      <c r="CM522" s="45">
        <v>2</v>
      </c>
      <c r="CN522" s="45">
        <v>2</v>
      </c>
      <c r="CO522" s="45">
        <v>2</v>
      </c>
      <c r="CP522" s="45">
        <v>2</v>
      </c>
      <c r="CQ522" s="45">
        <v>2</v>
      </c>
      <c r="CR522" s="45">
        <v>2</v>
      </c>
      <c r="CS522" s="45">
        <v>2</v>
      </c>
      <c r="CT522" s="45">
        <v>2</v>
      </c>
      <c r="CU522" s="45"/>
      <c r="CV522" s="45"/>
      <c r="CW522" s="45"/>
      <c r="CX522" s="45">
        <v>2</v>
      </c>
      <c r="CY522" s="43">
        <f>COUNTIF($BI522:$CX522,2)</f>
        <v>38</v>
      </c>
      <c r="CZ522" s="42">
        <f>CY522/COUNTA($BI522:$CX522)</f>
        <v>1</v>
      </c>
      <c r="DA522" s="43">
        <f>COUNTIF($BI522:$CX522,1)</f>
        <v>0</v>
      </c>
      <c r="DB522" s="42">
        <f>DA522/COUNTA($BI522:$CX522)</f>
        <v>0</v>
      </c>
      <c r="DC522" s="43">
        <f>COUNTIF($BI522:$CX522,0)</f>
        <v>0</v>
      </c>
      <c r="DD522" s="42">
        <f>DC522/COUNTA($BI522:$CX522)</f>
        <v>0</v>
      </c>
      <c r="DE522" s="43">
        <f>COUNTIF($BI522:$CX522,"KĐG")</f>
        <v>0</v>
      </c>
      <c r="DF522" s="42">
        <f>DE522/COUNTA($BI522:$CX522)</f>
        <v>0</v>
      </c>
      <c r="DG522" s="52">
        <f>(((CY522*2)+(DA522*1)+(DC522*0)))/COUNTA($BI522:$CX522)</f>
        <v>2</v>
      </c>
      <c r="DH522" s="43" t="str">
        <f>IF(DG522&gt;=1.6,"Đạt mục tiêu",IF(DG522&gt;=1,"Cần cố gắng","Chưa đạt"))</f>
        <v>Đạt mục tiêu</v>
      </c>
      <c r="DI522" s="39"/>
    </row>
    <row r="523" spans="1:113" s="38" customFormat="1" ht="49.5" customHeight="1" x14ac:dyDescent="0.25">
      <c r="A523" s="673">
        <v>61</v>
      </c>
      <c r="B523" s="270"/>
      <c r="C523" s="655" t="s">
        <v>152</v>
      </c>
      <c r="D523" s="658" t="s">
        <v>34</v>
      </c>
      <c r="E523" s="655" t="s">
        <v>152</v>
      </c>
      <c r="F523" s="614" t="s">
        <v>34</v>
      </c>
      <c r="G523" s="324" t="s">
        <v>152</v>
      </c>
      <c r="H523" s="555" t="s">
        <v>1153</v>
      </c>
      <c r="I523" s="528" t="s">
        <v>1123</v>
      </c>
      <c r="J523" s="259" t="s">
        <v>33</v>
      </c>
      <c r="K523" s="580" t="s">
        <v>140</v>
      </c>
      <c r="L523" s="405" t="s">
        <v>26</v>
      </c>
      <c r="M523" s="341"/>
      <c r="N523" s="51"/>
      <c r="O523" s="50"/>
      <c r="P523" s="326"/>
      <c r="Q523" s="326"/>
      <c r="R523" s="326"/>
      <c r="S523" s="326"/>
      <c r="T523" s="326"/>
      <c r="U523" s="326"/>
      <c r="V523" s="326"/>
      <c r="W523" s="326"/>
      <c r="X523" s="326"/>
      <c r="Y523" s="326"/>
      <c r="Z523" s="341"/>
      <c r="AA523" s="47"/>
      <c r="AB523" s="341"/>
      <c r="AC523" s="341"/>
      <c r="AD523" s="329"/>
      <c r="AE523" s="329"/>
      <c r="AF523" s="329"/>
      <c r="AG523" s="329"/>
      <c r="AH523" s="341"/>
      <c r="AI523" s="341"/>
      <c r="AJ523" s="341"/>
      <c r="AK523" s="341"/>
      <c r="AL523" s="329"/>
      <c r="AM523" s="329"/>
      <c r="AN523" s="329"/>
      <c r="AO523" s="329"/>
      <c r="AP523" s="329"/>
      <c r="AQ523" s="329"/>
      <c r="AR523" s="329"/>
      <c r="AS523" s="329"/>
      <c r="AT523" s="329"/>
      <c r="AU523" s="329"/>
      <c r="AV523" s="329"/>
      <c r="AW523" s="329"/>
      <c r="AX523" s="329"/>
      <c r="AY523" s="580"/>
      <c r="AZ523" s="47"/>
      <c r="BA523" s="47"/>
      <c r="BB523" s="47" t="s">
        <v>46</v>
      </c>
      <c r="BC523" s="329"/>
      <c r="BD523" s="329"/>
      <c r="BE523" s="329"/>
      <c r="BF523" s="329"/>
      <c r="BG523" s="329"/>
      <c r="BH523" s="329"/>
      <c r="BI523" s="329"/>
      <c r="BJ523" s="45"/>
      <c r="BK523" s="45"/>
      <c r="BL523" s="45"/>
      <c r="BM523" s="45"/>
      <c r="BN523" s="45"/>
      <c r="BO523" s="45"/>
      <c r="BP523" s="45"/>
      <c r="BQ523" s="45"/>
      <c r="BR523" s="45"/>
      <c r="BS523" s="45"/>
      <c r="BT523" s="45"/>
      <c r="BU523" s="45"/>
      <c r="BV523" s="45"/>
      <c r="BW523" s="45"/>
      <c r="BX523" s="45"/>
      <c r="BY523" s="45"/>
      <c r="BZ523" s="45"/>
      <c r="CA523" s="45"/>
      <c r="CB523" s="45"/>
      <c r="CC523" s="45"/>
      <c r="CD523" s="45"/>
      <c r="CE523" s="45"/>
      <c r="CF523" s="45"/>
      <c r="CG523" s="45"/>
      <c r="CH523" s="45"/>
      <c r="CI523" s="45"/>
      <c r="CJ523" s="45"/>
      <c r="CK523" s="45"/>
      <c r="CL523" s="45"/>
      <c r="CM523" s="45"/>
      <c r="CN523" s="45"/>
      <c r="CO523" s="45"/>
      <c r="CP523" s="45"/>
      <c r="CQ523" s="45"/>
      <c r="CR523" s="45"/>
      <c r="CS523" s="45"/>
      <c r="CT523" s="45"/>
      <c r="CU523" s="45"/>
      <c r="CV523" s="45"/>
      <c r="CW523" s="45"/>
      <c r="CX523" s="45"/>
      <c r="CY523" s="43"/>
      <c r="CZ523" s="42"/>
      <c r="DA523" s="43"/>
      <c r="DB523" s="42"/>
      <c r="DC523" s="43"/>
      <c r="DD523" s="42"/>
      <c r="DE523" s="43"/>
      <c r="DF523" s="42"/>
      <c r="DG523" s="52"/>
      <c r="DH523" s="43"/>
      <c r="DI523" s="47"/>
    </row>
    <row r="524" spans="1:113" s="38" customFormat="1" ht="36" customHeight="1" x14ac:dyDescent="0.25">
      <c r="A524" s="674"/>
      <c r="B524" s="270"/>
      <c r="C524" s="632"/>
      <c r="D524" s="659"/>
      <c r="E524" s="632"/>
      <c r="F524" s="615"/>
      <c r="G524" s="324"/>
      <c r="H524" s="397" t="s">
        <v>151</v>
      </c>
      <c r="I524" s="528" t="s">
        <v>1123</v>
      </c>
      <c r="J524" s="259"/>
      <c r="K524" s="421" t="s">
        <v>27</v>
      </c>
      <c r="L524" s="405"/>
      <c r="M524" s="341"/>
      <c r="N524" s="51"/>
      <c r="O524" s="50"/>
      <c r="P524" s="326"/>
      <c r="Q524" s="326"/>
      <c r="R524" s="326"/>
      <c r="S524" s="326"/>
      <c r="T524" s="326"/>
      <c r="U524" s="326"/>
      <c r="V524" s="326"/>
      <c r="W524" s="326"/>
      <c r="X524" s="326"/>
      <c r="Y524" s="326"/>
      <c r="Z524" s="341"/>
      <c r="AA524" s="47"/>
      <c r="AB524" s="341"/>
      <c r="AC524" s="341"/>
      <c r="AD524" s="329"/>
      <c r="AE524" s="329"/>
      <c r="AF524" s="329"/>
      <c r="AG524" s="329"/>
      <c r="AH524" s="341"/>
      <c r="AI524" s="341"/>
      <c r="AJ524" s="341"/>
      <c r="AK524" s="341"/>
      <c r="AL524" s="329"/>
      <c r="AM524" s="329"/>
      <c r="AN524" s="329"/>
      <c r="AO524" s="329"/>
      <c r="AP524" s="329"/>
      <c r="AQ524" s="329"/>
      <c r="AR524" s="329"/>
      <c r="AS524" s="329"/>
      <c r="AT524" s="329"/>
      <c r="AU524" s="329"/>
      <c r="AV524" s="329"/>
      <c r="AW524" s="329"/>
      <c r="AX524" s="46"/>
      <c r="AY524" s="601"/>
      <c r="AZ524" s="47" t="s">
        <v>32</v>
      </c>
      <c r="BA524" s="47"/>
      <c r="BB524" s="47"/>
      <c r="BC524" s="329"/>
      <c r="BD524" s="329"/>
      <c r="BE524" s="329"/>
      <c r="BF524" s="329"/>
      <c r="BG524" s="329"/>
      <c r="BH524" s="329"/>
      <c r="BI524" s="329"/>
      <c r="BJ524" s="45"/>
      <c r="BK524" s="45"/>
      <c r="BL524" s="45"/>
      <c r="BM524" s="45"/>
      <c r="BN524" s="45"/>
      <c r="BO524" s="45"/>
      <c r="BP524" s="45"/>
      <c r="BQ524" s="45"/>
      <c r="BR524" s="45"/>
      <c r="BS524" s="45"/>
      <c r="BT524" s="45"/>
      <c r="BU524" s="45"/>
      <c r="BV524" s="45"/>
      <c r="BW524" s="45"/>
      <c r="BX524" s="45"/>
      <c r="BY524" s="45"/>
      <c r="BZ524" s="45"/>
      <c r="CA524" s="45"/>
      <c r="CB524" s="45"/>
      <c r="CC524" s="45"/>
      <c r="CD524" s="45"/>
      <c r="CE524" s="45"/>
      <c r="CF524" s="45"/>
      <c r="CG524" s="45"/>
      <c r="CH524" s="45"/>
      <c r="CI524" s="45"/>
      <c r="CJ524" s="45"/>
      <c r="CK524" s="45"/>
      <c r="CL524" s="45"/>
      <c r="CM524" s="45"/>
      <c r="CN524" s="45"/>
      <c r="CO524" s="45"/>
      <c r="CP524" s="45"/>
      <c r="CQ524" s="45"/>
      <c r="CR524" s="45"/>
      <c r="CS524" s="45"/>
      <c r="CT524" s="45"/>
      <c r="CU524" s="45"/>
      <c r="CV524" s="45"/>
      <c r="CW524" s="45"/>
      <c r="CX524" s="45"/>
      <c r="CY524" s="43"/>
      <c r="CZ524" s="42"/>
      <c r="DA524" s="43"/>
      <c r="DB524" s="42"/>
      <c r="DC524" s="43"/>
      <c r="DD524" s="42"/>
      <c r="DE524" s="43"/>
      <c r="DF524" s="42"/>
      <c r="DG524" s="52"/>
      <c r="DH524" s="395"/>
      <c r="DI524" s="47"/>
    </row>
    <row r="525" spans="1:113" s="38" customFormat="1" ht="31.5" customHeight="1" x14ac:dyDescent="0.25">
      <c r="A525" s="674"/>
      <c r="B525" s="677"/>
      <c r="C525" s="656"/>
      <c r="D525" s="659"/>
      <c r="E525" s="657"/>
      <c r="F525" s="616"/>
      <c r="G525" s="310"/>
      <c r="H525" s="258" t="s">
        <v>150</v>
      </c>
      <c r="I525" s="528" t="s">
        <v>1123</v>
      </c>
      <c r="J525" s="392" t="s">
        <v>33</v>
      </c>
      <c r="K525" s="580" t="s">
        <v>157</v>
      </c>
      <c r="L525" s="405" t="s">
        <v>26</v>
      </c>
      <c r="M525" s="341" t="s">
        <v>37</v>
      </c>
      <c r="N525" s="51" t="s">
        <v>24</v>
      </c>
      <c r="O525" s="50"/>
      <c r="P525" s="326" t="s">
        <v>24</v>
      </c>
      <c r="Q525" s="326"/>
      <c r="R525" s="326"/>
      <c r="S525" s="326"/>
      <c r="T525" s="326"/>
      <c r="U525" s="326"/>
      <c r="V525" s="326"/>
      <c r="W525" s="326"/>
      <c r="X525" s="326"/>
      <c r="Y525" s="326"/>
      <c r="Z525" s="341"/>
      <c r="AA525" s="47">
        <f t="shared" ref="AA525:AA538" si="217">COUNTIF(P525:Z525,"x")</f>
        <v>1</v>
      </c>
      <c r="AB525" s="329"/>
      <c r="AC525" s="341"/>
      <c r="AD525" s="329" t="s">
        <v>46</v>
      </c>
      <c r="AE525" s="329"/>
      <c r="AF525" s="329"/>
      <c r="AG525" s="329"/>
      <c r="AH525" s="341"/>
      <c r="AI525" s="341"/>
      <c r="AJ525" s="341"/>
      <c r="AK525" s="341"/>
      <c r="AL525" s="329"/>
      <c r="AM525" s="329"/>
      <c r="AN525" s="329"/>
      <c r="AO525" s="329"/>
      <c r="AP525" s="329"/>
      <c r="AQ525" s="329"/>
      <c r="AR525" s="329"/>
      <c r="AS525" s="329"/>
      <c r="AT525" s="329"/>
      <c r="AU525" s="329"/>
      <c r="AV525" s="329"/>
      <c r="AW525" s="329"/>
      <c r="AX525" s="329"/>
      <c r="AY525" s="580"/>
      <c r="AZ525" s="47" t="s">
        <v>56</v>
      </c>
      <c r="BA525" s="47" t="s">
        <v>56</v>
      </c>
      <c r="BB525" s="47"/>
      <c r="BC525" s="329"/>
      <c r="BD525" s="329"/>
      <c r="BE525" s="329"/>
      <c r="BF525" s="329"/>
      <c r="BG525" s="329"/>
      <c r="BH525" s="329"/>
      <c r="BI525" s="329"/>
      <c r="BJ525" s="45">
        <v>2</v>
      </c>
      <c r="BK525" s="45">
        <v>1</v>
      </c>
      <c r="BL525" s="45">
        <v>1</v>
      </c>
      <c r="BM525" s="45">
        <v>2</v>
      </c>
      <c r="BN525" s="45">
        <v>2</v>
      </c>
      <c r="BO525" s="45">
        <v>2</v>
      </c>
      <c r="BP525" s="45">
        <v>2</v>
      </c>
      <c r="BQ525" s="45">
        <v>1</v>
      </c>
      <c r="BR525" s="45">
        <v>2</v>
      </c>
      <c r="BS525" s="45">
        <v>2</v>
      </c>
      <c r="BT525" s="45">
        <v>1</v>
      </c>
      <c r="BU525" s="45">
        <v>2</v>
      </c>
      <c r="BV525" s="45">
        <v>2</v>
      </c>
      <c r="BW525" s="45">
        <v>1</v>
      </c>
      <c r="BX525" s="45">
        <v>2</v>
      </c>
      <c r="BY525" s="45">
        <v>2</v>
      </c>
      <c r="BZ525" s="45">
        <v>1</v>
      </c>
      <c r="CA525" s="45">
        <v>1</v>
      </c>
      <c r="CB525" s="45">
        <v>2</v>
      </c>
      <c r="CC525" s="45">
        <v>2</v>
      </c>
      <c r="CD525" s="45">
        <v>2</v>
      </c>
      <c r="CE525" s="45">
        <v>1</v>
      </c>
      <c r="CF525" s="45">
        <v>2</v>
      </c>
      <c r="CG525" s="45">
        <v>1</v>
      </c>
      <c r="CH525" s="45">
        <v>2</v>
      </c>
      <c r="CI525" s="45">
        <v>2</v>
      </c>
      <c r="CJ525" s="45">
        <v>2</v>
      </c>
      <c r="CK525" s="45">
        <v>2</v>
      </c>
      <c r="CL525" s="45">
        <v>2</v>
      </c>
      <c r="CM525" s="45">
        <v>1</v>
      </c>
      <c r="CN525" s="45">
        <v>1</v>
      </c>
      <c r="CO525" s="45">
        <v>2</v>
      </c>
      <c r="CP525" s="45">
        <v>2</v>
      </c>
      <c r="CQ525" s="45">
        <v>1</v>
      </c>
      <c r="CR525" s="45">
        <v>2</v>
      </c>
      <c r="CS525" s="45">
        <v>2</v>
      </c>
      <c r="CT525" s="45">
        <v>2</v>
      </c>
      <c r="CU525" s="45">
        <v>2</v>
      </c>
      <c r="CV525" s="45">
        <v>2</v>
      </c>
      <c r="CW525" s="45">
        <v>1</v>
      </c>
      <c r="CX525" s="45">
        <v>2</v>
      </c>
      <c r="CY525" s="40">
        <f t="shared" ref="CY525:CY538" si="218">COUNTIF($BI525:$CX525,2)</f>
        <v>28</v>
      </c>
      <c r="CZ525" s="44">
        <f>CY525/COUNTA($BJ525:$CX525)</f>
        <v>0.68292682926829273</v>
      </c>
      <c r="DA525" s="40">
        <f t="shared" ref="DA525:DA530" si="219">COUNTIF($BJ525:$CX525,1)</f>
        <v>13</v>
      </c>
      <c r="DB525" s="44">
        <f t="shared" ref="DB525:DB530" si="220">DA525/COUNTA($BJ525:$CX525)</f>
        <v>0.31707317073170732</v>
      </c>
      <c r="DC525" s="40">
        <f t="shared" ref="DC525:DC538" si="221">COUNTIF($BI525:$CX525,0)</f>
        <v>0</v>
      </c>
      <c r="DD525" s="44">
        <f t="shared" ref="DD525:DD538" si="222">DC525/COUNTA($BI525:$CX525)</f>
        <v>0</v>
      </c>
      <c r="DE525" s="43">
        <f t="shared" ref="DE525:DE538" si="223">COUNTIF($BI525:$CX525,"KĐG")</f>
        <v>0</v>
      </c>
      <c r="DF525" s="42">
        <f t="shared" ref="DF525:DF538" si="224">DE525/COUNTA($BI525:$CX525)</f>
        <v>0</v>
      </c>
      <c r="DG525" s="41">
        <f t="shared" ref="DG525:DG538" si="225">(((CY525*2)+(DA525*1)+(DC525*0)))/COUNTA($BI525:$CX525)</f>
        <v>1.6829268292682926</v>
      </c>
      <c r="DH525" s="40" t="str">
        <f t="shared" ref="DH525:DH538" si="226">IF(DG525&gt;=1.6,"Đạt mục tiêu",IF(DG525&gt;=1,"Cần cố gắng","Chưa đạt"))</f>
        <v>Đạt mục tiêu</v>
      </c>
      <c r="DI525" s="47"/>
    </row>
    <row r="526" spans="1:113" s="38" customFormat="1" ht="30" hidden="1" customHeight="1" x14ac:dyDescent="0.25">
      <c r="A526" s="675"/>
      <c r="B526" s="675"/>
      <c r="C526" s="359"/>
      <c r="D526" s="659"/>
      <c r="E526" s="310"/>
      <c r="F526" s="310"/>
      <c r="G526" s="324"/>
      <c r="H526" s="67" t="s">
        <v>149</v>
      </c>
      <c r="I526" s="327"/>
      <c r="J526" s="341" t="s">
        <v>30</v>
      </c>
      <c r="K526" s="329" t="s">
        <v>140</v>
      </c>
      <c r="L526" s="310" t="s">
        <v>26</v>
      </c>
      <c r="M526" s="341" t="s">
        <v>37</v>
      </c>
      <c r="N526" s="51" t="s">
        <v>24</v>
      </c>
      <c r="O526" s="50"/>
      <c r="P526" s="326"/>
      <c r="Q526" s="324" t="s">
        <v>24</v>
      </c>
      <c r="R526" s="326"/>
      <c r="S526" s="326"/>
      <c r="T526" s="326"/>
      <c r="U526" s="326"/>
      <c r="V526" s="326"/>
      <c r="W526" s="326"/>
      <c r="X526" s="326"/>
      <c r="Y526" s="326"/>
      <c r="Z526" s="341"/>
      <c r="AA526" s="47">
        <f t="shared" si="217"/>
        <v>1</v>
      </c>
      <c r="AB526" s="341"/>
      <c r="AC526" s="341"/>
      <c r="AD526" s="329"/>
      <c r="AE526" s="329"/>
      <c r="AF526" s="329" t="s">
        <v>32</v>
      </c>
      <c r="AG526" s="329"/>
      <c r="AH526" s="341"/>
      <c r="AI526" s="341"/>
      <c r="AJ526" s="341"/>
      <c r="AK526" s="341"/>
      <c r="AL526" s="329"/>
      <c r="AM526" s="329"/>
      <c r="AN526" s="329"/>
      <c r="AO526" s="329"/>
      <c r="AP526" s="329"/>
      <c r="AQ526" s="329"/>
      <c r="AR526" s="329"/>
      <c r="AS526" s="329"/>
      <c r="AT526" s="329"/>
      <c r="AU526" s="329"/>
      <c r="AV526" s="329"/>
      <c r="AW526" s="329"/>
      <c r="AX526" s="329"/>
      <c r="AY526" s="39"/>
      <c r="AZ526" s="39"/>
      <c r="BA526" s="39"/>
      <c r="BB526" s="39"/>
      <c r="BC526" s="329"/>
      <c r="BD526" s="329"/>
      <c r="BE526" s="329"/>
      <c r="BF526" s="329"/>
      <c r="BG526" s="329"/>
      <c r="BH526" s="329"/>
      <c r="BI526" s="329"/>
      <c r="BJ526" s="45">
        <v>2</v>
      </c>
      <c r="BK526" s="45">
        <v>1</v>
      </c>
      <c r="BL526" s="45">
        <v>2</v>
      </c>
      <c r="BM526" s="45">
        <v>2</v>
      </c>
      <c r="BN526" s="45">
        <v>2</v>
      </c>
      <c r="BO526" s="45">
        <v>2</v>
      </c>
      <c r="BP526" s="45">
        <v>2</v>
      </c>
      <c r="BQ526" s="45">
        <v>2</v>
      </c>
      <c r="BR526" s="45">
        <v>2</v>
      </c>
      <c r="BS526" s="45">
        <v>2</v>
      </c>
      <c r="BT526" s="45">
        <v>1</v>
      </c>
      <c r="BU526" s="45">
        <v>2</v>
      </c>
      <c r="BV526" s="45">
        <v>2</v>
      </c>
      <c r="BW526" s="45">
        <v>2</v>
      </c>
      <c r="BX526" s="45">
        <v>2</v>
      </c>
      <c r="BY526" s="45">
        <v>2</v>
      </c>
      <c r="BZ526" s="45">
        <v>1</v>
      </c>
      <c r="CA526" s="45">
        <v>2</v>
      </c>
      <c r="CB526" s="45">
        <v>2</v>
      </c>
      <c r="CC526" s="45">
        <v>2</v>
      </c>
      <c r="CD526" s="45">
        <v>2</v>
      </c>
      <c r="CE526" s="45">
        <v>2</v>
      </c>
      <c r="CF526" s="45">
        <v>2</v>
      </c>
      <c r="CG526" s="45">
        <v>2</v>
      </c>
      <c r="CH526" s="45">
        <v>2</v>
      </c>
      <c r="CI526" s="45">
        <v>2</v>
      </c>
      <c r="CJ526" s="45">
        <v>2</v>
      </c>
      <c r="CK526" s="45">
        <v>2</v>
      </c>
      <c r="CL526" s="45">
        <v>2</v>
      </c>
      <c r="CM526" s="45">
        <v>2</v>
      </c>
      <c r="CN526" s="45">
        <v>1</v>
      </c>
      <c r="CO526" s="45">
        <v>2</v>
      </c>
      <c r="CP526" s="45">
        <v>2</v>
      </c>
      <c r="CQ526" s="45">
        <v>2</v>
      </c>
      <c r="CR526" s="45">
        <v>2</v>
      </c>
      <c r="CS526" s="45">
        <v>2</v>
      </c>
      <c r="CT526" s="45">
        <v>2</v>
      </c>
      <c r="CU526" s="45">
        <v>2</v>
      </c>
      <c r="CV526" s="45">
        <v>2</v>
      </c>
      <c r="CW526" s="45">
        <v>2</v>
      </c>
      <c r="CX526" s="45">
        <v>2</v>
      </c>
      <c r="CY526" s="40">
        <f t="shared" si="218"/>
        <v>37</v>
      </c>
      <c r="CZ526" s="44">
        <f>CY526/COUNTA($BJ526:$CX526)</f>
        <v>0.90243902439024393</v>
      </c>
      <c r="DA526" s="40">
        <f t="shared" si="219"/>
        <v>4</v>
      </c>
      <c r="DB526" s="44">
        <f t="shared" si="220"/>
        <v>9.7560975609756101E-2</v>
      </c>
      <c r="DC526" s="40">
        <f t="shared" si="221"/>
        <v>0</v>
      </c>
      <c r="DD526" s="44">
        <f t="shared" si="222"/>
        <v>0</v>
      </c>
      <c r="DE526" s="43">
        <f t="shared" si="223"/>
        <v>0</v>
      </c>
      <c r="DF526" s="42">
        <f t="shared" si="224"/>
        <v>0</v>
      </c>
      <c r="DG526" s="41">
        <f t="shared" si="225"/>
        <v>1.9024390243902438</v>
      </c>
      <c r="DH526" s="40" t="str">
        <f t="shared" si="226"/>
        <v>Đạt mục tiêu</v>
      </c>
      <c r="DI526" s="39"/>
    </row>
    <row r="527" spans="1:113" s="38" customFormat="1" ht="30" hidden="1" customHeight="1" x14ac:dyDescent="0.25">
      <c r="A527" s="675"/>
      <c r="B527" s="675"/>
      <c r="C527" s="358"/>
      <c r="D527" s="659"/>
      <c r="E527" s="310"/>
      <c r="F527" s="310"/>
      <c r="G527" s="324"/>
      <c r="H527" s="70" t="s">
        <v>149</v>
      </c>
      <c r="I527" s="327">
        <v>1</v>
      </c>
      <c r="J527" s="341" t="s">
        <v>28</v>
      </c>
      <c r="K527" s="329" t="s">
        <v>140</v>
      </c>
      <c r="L527" s="310" t="s">
        <v>26</v>
      </c>
      <c r="M527" s="341" t="s">
        <v>37</v>
      </c>
      <c r="N527" s="51" t="s">
        <v>24</v>
      </c>
      <c r="O527" s="50"/>
      <c r="P527" s="326"/>
      <c r="Q527" s="326"/>
      <c r="R527" s="326" t="s">
        <v>24</v>
      </c>
      <c r="S527" s="326"/>
      <c r="T527" s="326"/>
      <c r="U527" s="326"/>
      <c r="V527" s="326"/>
      <c r="W527" s="326"/>
      <c r="X527" s="326"/>
      <c r="Y527" s="326"/>
      <c r="Z527" s="341"/>
      <c r="AA527" s="47">
        <f t="shared" si="217"/>
        <v>1</v>
      </c>
      <c r="AB527" s="341"/>
      <c r="AC527" s="341"/>
      <c r="AD527" s="329"/>
      <c r="AE527" s="329"/>
      <c r="AF527" s="329"/>
      <c r="AG527" s="329"/>
      <c r="AH527" s="341"/>
      <c r="AI527" s="341"/>
      <c r="AJ527" s="329" t="s">
        <v>46</v>
      </c>
      <c r="AK527" s="329"/>
      <c r="AL527" s="329"/>
      <c r="AM527" s="329"/>
      <c r="AN527" s="329"/>
      <c r="AO527" s="329"/>
      <c r="AP527" s="329"/>
      <c r="AQ527" s="329"/>
      <c r="AR527" s="329"/>
      <c r="AS527" s="329"/>
      <c r="AT527" s="329"/>
      <c r="AU527" s="329"/>
      <c r="AV527" s="329"/>
      <c r="AW527" s="329"/>
      <c r="AX527" s="329"/>
      <c r="AY527" s="39"/>
      <c r="AZ527" s="39"/>
      <c r="BA527" s="39"/>
      <c r="BB527" s="39"/>
      <c r="BC527" s="329"/>
      <c r="BD527" s="329"/>
      <c r="BE527" s="329"/>
      <c r="BF527" s="329"/>
      <c r="BG527" s="329"/>
      <c r="BH527" s="329"/>
      <c r="BI527" s="329"/>
      <c r="BJ527" s="45">
        <v>2</v>
      </c>
      <c r="BK527" s="45">
        <v>1</v>
      </c>
      <c r="BL527" s="45">
        <v>2</v>
      </c>
      <c r="BM527" s="45">
        <v>2</v>
      </c>
      <c r="BN527" s="45">
        <v>1</v>
      </c>
      <c r="BO527" s="45">
        <v>2</v>
      </c>
      <c r="BP527" s="45">
        <v>2</v>
      </c>
      <c r="BQ527" s="45">
        <v>2</v>
      </c>
      <c r="BR527" s="45">
        <v>2</v>
      </c>
      <c r="BS527" s="45">
        <v>2</v>
      </c>
      <c r="BT527" s="45">
        <v>1</v>
      </c>
      <c r="BU527" s="45">
        <v>2</v>
      </c>
      <c r="BV527" s="45">
        <v>2</v>
      </c>
      <c r="BW527" s="45">
        <v>2</v>
      </c>
      <c r="BX527" s="45">
        <v>2</v>
      </c>
      <c r="BY527" s="45">
        <v>2</v>
      </c>
      <c r="BZ527" s="45">
        <v>1</v>
      </c>
      <c r="CA527" s="45">
        <v>2</v>
      </c>
      <c r="CB527" s="45">
        <v>2</v>
      </c>
      <c r="CC527" s="45">
        <v>2</v>
      </c>
      <c r="CD527" s="45">
        <v>2</v>
      </c>
      <c r="CE527" s="45">
        <v>2</v>
      </c>
      <c r="CF527" s="45">
        <v>2</v>
      </c>
      <c r="CG527" s="45">
        <v>2</v>
      </c>
      <c r="CH527" s="45">
        <v>2</v>
      </c>
      <c r="CI527" s="45">
        <v>2</v>
      </c>
      <c r="CJ527" s="45">
        <v>2</v>
      </c>
      <c r="CK527" s="45">
        <v>2</v>
      </c>
      <c r="CL527" s="45">
        <v>2</v>
      </c>
      <c r="CM527" s="45">
        <v>2</v>
      </c>
      <c r="CN527" s="45">
        <v>1</v>
      </c>
      <c r="CO527" s="45">
        <v>2</v>
      </c>
      <c r="CP527" s="45">
        <v>2</v>
      </c>
      <c r="CQ527" s="45">
        <v>2</v>
      </c>
      <c r="CR527" s="45">
        <v>2</v>
      </c>
      <c r="CS527" s="45">
        <v>2</v>
      </c>
      <c r="CT527" s="45">
        <v>2</v>
      </c>
      <c r="CU527" s="45">
        <v>2</v>
      </c>
      <c r="CV527" s="45">
        <v>2</v>
      </c>
      <c r="CW527" s="45">
        <v>2</v>
      </c>
      <c r="CX527" s="45">
        <v>2</v>
      </c>
      <c r="CY527" s="40">
        <f t="shared" si="218"/>
        <v>36</v>
      </c>
      <c r="CZ527" s="44">
        <f>CY527/COUNTA($BJ527:$CX527)</f>
        <v>0.87804878048780488</v>
      </c>
      <c r="DA527" s="40">
        <f t="shared" si="219"/>
        <v>5</v>
      </c>
      <c r="DB527" s="44">
        <f t="shared" si="220"/>
        <v>0.12195121951219512</v>
      </c>
      <c r="DC527" s="40">
        <f t="shared" si="221"/>
        <v>0</v>
      </c>
      <c r="DD527" s="44">
        <f t="shared" si="222"/>
        <v>0</v>
      </c>
      <c r="DE527" s="43">
        <f t="shared" si="223"/>
        <v>0</v>
      </c>
      <c r="DF527" s="42">
        <f t="shared" si="224"/>
        <v>0</v>
      </c>
      <c r="DG527" s="41">
        <f t="shared" si="225"/>
        <v>1.8780487804878048</v>
      </c>
      <c r="DH527" s="40" t="str">
        <f t="shared" si="226"/>
        <v>Đạt mục tiêu</v>
      </c>
      <c r="DI527" s="39"/>
    </row>
    <row r="528" spans="1:113" ht="30" hidden="1" customHeight="1" x14ac:dyDescent="0.25">
      <c r="A528" s="675"/>
      <c r="B528" s="675"/>
      <c r="C528" s="358"/>
      <c r="D528" s="659"/>
      <c r="E528" s="310"/>
      <c r="F528" s="310"/>
      <c r="G528" s="324"/>
      <c r="H528" s="67" t="s">
        <v>149</v>
      </c>
      <c r="I528" s="301"/>
      <c r="J528" s="318" t="s">
        <v>84</v>
      </c>
      <c r="K528" s="318" t="s">
        <v>140</v>
      </c>
      <c r="L528" s="346" t="s">
        <v>26</v>
      </c>
      <c r="M528" s="318" t="s">
        <v>37</v>
      </c>
      <c r="N528" s="342" t="s">
        <v>24</v>
      </c>
      <c r="O528" s="58"/>
      <c r="P528" s="345"/>
      <c r="Q528" s="345"/>
      <c r="R528" s="345"/>
      <c r="S528" s="345"/>
      <c r="T528" s="345"/>
      <c r="U528" s="345"/>
      <c r="V528" s="345" t="s">
        <v>24</v>
      </c>
      <c r="W528" s="345"/>
      <c r="X528" s="345"/>
      <c r="Y528" s="345"/>
      <c r="Z528" s="318"/>
      <c r="AA528" s="47">
        <f t="shared" si="217"/>
        <v>1</v>
      </c>
      <c r="AB528" s="318"/>
      <c r="AC528" s="318"/>
      <c r="AD528" s="318"/>
      <c r="AE528" s="318"/>
      <c r="AF528" s="318"/>
      <c r="AG528" s="318"/>
      <c r="AH528" s="318"/>
      <c r="AI528" s="318"/>
      <c r="AJ528" s="318"/>
      <c r="AK528" s="318"/>
      <c r="AL528" s="318"/>
      <c r="AM528" s="318" t="s">
        <v>46</v>
      </c>
      <c r="AN528" s="318"/>
      <c r="AO528" s="318" t="s">
        <v>32</v>
      </c>
      <c r="AP528" s="318"/>
      <c r="AQ528" s="318"/>
      <c r="AR528" s="318"/>
      <c r="AS528" s="318"/>
      <c r="AT528" s="318"/>
      <c r="AU528" s="318"/>
      <c r="AV528" s="318"/>
      <c r="AW528" s="318"/>
      <c r="AX528" s="318" t="s">
        <v>46</v>
      </c>
      <c r="AY528" s="342"/>
      <c r="AZ528" s="472"/>
      <c r="BA528" s="342"/>
      <c r="BB528" s="472"/>
      <c r="BC528" s="318"/>
      <c r="BD528" s="318"/>
      <c r="BE528" s="318"/>
      <c r="BF528" s="318"/>
      <c r="BG528" s="318"/>
      <c r="BH528" s="318"/>
      <c r="BI528" s="318"/>
      <c r="BJ528" s="45">
        <v>2</v>
      </c>
      <c r="BK528" s="45">
        <v>2</v>
      </c>
      <c r="BL528" s="45">
        <v>2</v>
      </c>
      <c r="BM528" s="45">
        <v>2</v>
      </c>
      <c r="BN528" s="45">
        <v>2</v>
      </c>
      <c r="BO528" s="45">
        <v>2</v>
      </c>
      <c r="BP528" s="45">
        <v>2</v>
      </c>
      <c r="BQ528" s="45">
        <v>2</v>
      </c>
      <c r="BR528" s="45">
        <v>2</v>
      </c>
      <c r="BS528" s="45">
        <v>2</v>
      </c>
      <c r="BT528" s="45">
        <v>2</v>
      </c>
      <c r="BU528" s="45">
        <v>2</v>
      </c>
      <c r="BV528" s="45">
        <v>2</v>
      </c>
      <c r="BW528" s="45">
        <v>2</v>
      </c>
      <c r="BX528" s="45">
        <v>2</v>
      </c>
      <c r="BY528" s="45">
        <v>2</v>
      </c>
      <c r="BZ528" s="45">
        <v>2</v>
      </c>
      <c r="CA528" s="45">
        <v>2</v>
      </c>
      <c r="CB528" s="45">
        <v>2</v>
      </c>
      <c r="CC528" s="45">
        <v>2</v>
      </c>
      <c r="CD528" s="45">
        <v>2</v>
      </c>
      <c r="CE528" s="45">
        <v>2</v>
      </c>
      <c r="CF528" s="45">
        <v>2</v>
      </c>
      <c r="CG528" s="45">
        <v>2</v>
      </c>
      <c r="CH528" s="45">
        <v>2</v>
      </c>
      <c r="CI528" s="45">
        <v>2</v>
      </c>
      <c r="CJ528" s="45">
        <v>2</v>
      </c>
      <c r="CK528" s="45">
        <v>2</v>
      </c>
      <c r="CL528" s="45">
        <v>2</v>
      </c>
      <c r="CM528" s="45">
        <v>2</v>
      </c>
      <c r="CN528" s="45">
        <v>2</v>
      </c>
      <c r="CO528" s="45">
        <v>2</v>
      </c>
      <c r="CP528" s="45">
        <v>2</v>
      </c>
      <c r="CQ528" s="45">
        <v>2</v>
      </c>
      <c r="CR528" s="45">
        <v>2</v>
      </c>
      <c r="CS528" s="45">
        <v>2</v>
      </c>
      <c r="CT528" s="45">
        <v>2</v>
      </c>
      <c r="CU528" s="45"/>
      <c r="CV528" s="45"/>
      <c r="CW528" s="45"/>
      <c r="CX528" s="45">
        <v>2</v>
      </c>
      <c r="CY528" s="40">
        <f t="shared" si="218"/>
        <v>38</v>
      </c>
      <c r="CZ528" s="44">
        <f>CY528/COUNTA($BJ528:$CX528)</f>
        <v>1</v>
      </c>
      <c r="DA528" s="40">
        <f t="shared" si="219"/>
        <v>0</v>
      </c>
      <c r="DB528" s="44">
        <f t="shared" si="220"/>
        <v>0</v>
      </c>
      <c r="DC528" s="40">
        <f t="shared" si="221"/>
        <v>0</v>
      </c>
      <c r="DD528" s="44">
        <f t="shared" si="222"/>
        <v>0</v>
      </c>
      <c r="DE528" s="43">
        <f t="shared" si="223"/>
        <v>0</v>
      </c>
      <c r="DF528" s="42">
        <f t="shared" si="224"/>
        <v>0</v>
      </c>
      <c r="DG528" s="41">
        <f t="shared" si="225"/>
        <v>2</v>
      </c>
      <c r="DH528" s="40" t="str">
        <f t="shared" si="226"/>
        <v>Đạt mục tiêu</v>
      </c>
      <c r="DI528" s="342"/>
    </row>
    <row r="529" spans="1:113" s="38" customFormat="1" ht="30" hidden="1" customHeight="1" x14ac:dyDescent="0.25">
      <c r="A529" s="675"/>
      <c r="B529" s="675"/>
      <c r="C529" s="358"/>
      <c r="D529" s="659"/>
      <c r="E529" s="310"/>
      <c r="F529" s="310"/>
      <c r="G529" s="324"/>
      <c r="H529" s="67" t="s">
        <v>149</v>
      </c>
      <c r="I529" s="327">
        <v>1</v>
      </c>
      <c r="J529" s="341" t="s">
        <v>43</v>
      </c>
      <c r="K529" s="329" t="s">
        <v>140</v>
      </c>
      <c r="L529" s="310" t="s">
        <v>26</v>
      </c>
      <c r="M529" s="341" t="s">
        <v>37</v>
      </c>
      <c r="N529" s="51" t="s">
        <v>24</v>
      </c>
      <c r="O529" s="50"/>
      <c r="P529" s="326"/>
      <c r="Q529" s="326"/>
      <c r="R529" s="326"/>
      <c r="S529" s="341" t="s">
        <v>24</v>
      </c>
      <c r="T529" s="341"/>
      <c r="U529" s="341"/>
      <c r="V529" s="326"/>
      <c r="W529" s="326"/>
      <c r="X529" s="326"/>
      <c r="Y529" s="326"/>
      <c r="Z529" s="341"/>
      <c r="AA529" s="47">
        <f t="shared" si="217"/>
        <v>1</v>
      </c>
      <c r="AB529" s="341"/>
      <c r="AC529" s="341"/>
      <c r="AD529" s="329"/>
      <c r="AE529" s="329"/>
      <c r="AF529" s="329"/>
      <c r="AG529" s="329"/>
      <c r="AH529" s="341"/>
      <c r="AI529" s="341"/>
      <c r="AJ529" s="341"/>
      <c r="AK529" s="318"/>
      <c r="AL529" s="329"/>
      <c r="AM529" s="329"/>
      <c r="AN529" s="329"/>
      <c r="AO529" s="329" t="s">
        <v>46</v>
      </c>
      <c r="AP529" s="329"/>
      <c r="AQ529" s="329"/>
      <c r="AR529" s="329"/>
      <c r="AS529" s="329"/>
      <c r="AT529" s="329" t="s">
        <v>46</v>
      </c>
      <c r="AU529" s="329"/>
      <c r="AV529" s="329"/>
      <c r="AW529" s="329"/>
      <c r="AX529" s="329"/>
      <c r="AY529" s="39"/>
      <c r="AZ529" s="39"/>
      <c r="BA529" s="39"/>
      <c r="BB529" s="39"/>
      <c r="BC529" s="329"/>
      <c r="BD529" s="329"/>
      <c r="BE529" s="329"/>
      <c r="BF529" s="329"/>
      <c r="BG529" s="329"/>
      <c r="BH529" s="329"/>
      <c r="BI529" s="329"/>
      <c r="BJ529" s="45">
        <v>2</v>
      </c>
      <c r="BK529" s="45">
        <v>1</v>
      </c>
      <c r="BL529" s="45">
        <v>2</v>
      </c>
      <c r="BM529" s="45">
        <v>2</v>
      </c>
      <c r="BN529" s="45">
        <v>2</v>
      </c>
      <c r="BO529" s="45">
        <v>2</v>
      </c>
      <c r="BP529" s="45">
        <v>2</v>
      </c>
      <c r="BQ529" s="45">
        <v>2</v>
      </c>
      <c r="BR529" s="45">
        <v>2</v>
      </c>
      <c r="BS529" s="45">
        <v>2</v>
      </c>
      <c r="BT529" s="45">
        <v>1</v>
      </c>
      <c r="BU529" s="45">
        <v>2</v>
      </c>
      <c r="BV529" s="45">
        <v>2</v>
      </c>
      <c r="BW529" s="45">
        <v>2</v>
      </c>
      <c r="BX529" s="45">
        <v>2</v>
      </c>
      <c r="BY529" s="45">
        <v>2</v>
      </c>
      <c r="BZ529" s="45">
        <v>1</v>
      </c>
      <c r="CA529" s="45">
        <v>2</v>
      </c>
      <c r="CB529" s="45">
        <v>2</v>
      </c>
      <c r="CC529" s="45">
        <v>2</v>
      </c>
      <c r="CD529" s="45">
        <v>2</v>
      </c>
      <c r="CE529" s="45">
        <v>2</v>
      </c>
      <c r="CF529" s="45">
        <v>2</v>
      </c>
      <c r="CG529" s="45">
        <v>2</v>
      </c>
      <c r="CH529" s="45">
        <v>2</v>
      </c>
      <c r="CI529" s="45">
        <v>2</v>
      </c>
      <c r="CJ529" s="45">
        <v>2</v>
      </c>
      <c r="CK529" s="45">
        <v>2</v>
      </c>
      <c r="CL529" s="45">
        <v>2</v>
      </c>
      <c r="CM529" s="45">
        <v>2</v>
      </c>
      <c r="CN529" s="45">
        <v>1</v>
      </c>
      <c r="CO529" s="45">
        <v>2</v>
      </c>
      <c r="CP529" s="45">
        <v>2</v>
      </c>
      <c r="CQ529" s="45">
        <v>2</v>
      </c>
      <c r="CR529" s="45">
        <v>2</v>
      </c>
      <c r="CS529" s="45">
        <v>2</v>
      </c>
      <c r="CT529" s="45">
        <v>2</v>
      </c>
      <c r="CU529" s="45">
        <v>2</v>
      </c>
      <c r="CV529" s="45">
        <v>2</v>
      </c>
      <c r="CW529" s="45">
        <v>2</v>
      </c>
      <c r="CX529" s="45">
        <v>2</v>
      </c>
      <c r="CY529" s="40">
        <f t="shared" si="218"/>
        <v>37</v>
      </c>
      <c r="CZ529" s="53">
        <f>CY529/COUNTA($BI529:$CX529)</f>
        <v>0.90243902439024393</v>
      </c>
      <c r="DA529" s="40">
        <f t="shared" si="219"/>
        <v>4</v>
      </c>
      <c r="DB529" s="44">
        <f t="shared" si="220"/>
        <v>9.7560975609756101E-2</v>
      </c>
      <c r="DC529" s="40">
        <f t="shared" si="221"/>
        <v>0</v>
      </c>
      <c r="DD529" s="44">
        <f t="shared" si="222"/>
        <v>0</v>
      </c>
      <c r="DE529" s="43">
        <f t="shared" si="223"/>
        <v>0</v>
      </c>
      <c r="DF529" s="42">
        <f t="shared" si="224"/>
        <v>0</v>
      </c>
      <c r="DG529" s="41">
        <f t="shared" si="225"/>
        <v>1.9024390243902438</v>
      </c>
      <c r="DH529" s="40" t="str">
        <f t="shared" si="226"/>
        <v>Đạt mục tiêu</v>
      </c>
      <c r="DI529" s="39"/>
    </row>
    <row r="530" spans="1:113" s="38" customFormat="1" ht="30" hidden="1" customHeight="1" x14ac:dyDescent="0.25">
      <c r="A530" s="675"/>
      <c r="B530" s="675"/>
      <c r="C530" s="358"/>
      <c r="D530" s="659"/>
      <c r="E530" s="310"/>
      <c r="F530" s="310"/>
      <c r="G530" s="324"/>
      <c r="H530" s="67" t="s">
        <v>149</v>
      </c>
      <c r="I530" s="327">
        <v>1</v>
      </c>
      <c r="J530" s="341" t="s">
        <v>57</v>
      </c>
      <c r="K530" s="329" t="s">
        <v>140</v>
      </c>
      <c r="L530" s="310" t="s">
        <v>26</v>
      </c>
      <c r="M530" s="341" t="s">
        <v>37</v>
      </c>
      <c r="N530" s="51" t="s">
        <v>24</v>
      </c>
      <c r="O530" s="50"/>
      <c r="P530" s="326"/>
      <c r="Q530" s="326"/>
      <c r="R530" s="326"/>
      <c r="S530" s="326"/>
      <c r="T530" s="326"/>
      <c r="U530" s="326"/>
      <c r="V530" s="326"/>
      <c r="W530" s="326" t="s">
        <v>24</v>
      </c>
      <c r="X530" s="326"/>
      <c r="Y530" s="326"/>
      <c r="Z530" s="341"/>
      <c r="AA530" s="47">
        <f t="shared" si="217"/>
        <v>1</v>
      </c>
      <c r="AB530" s="341"/>
      <c r="AC530" s="341"/>
      <c r="AD530" s="329"/>
      <c r="AE530" s="329"/>
      <c r="AF530" s="329"/>
      <c r="AG530" s="329"/>
      <c r="AH530" s="341"/>
      <c r="AI530" s="341"/>
      <c r="AJ530" s="341"/>
      <c r="AK530" s="341"/>
      <c r="AL530" s="329"/>
      <c r="AM530" s="329"/>
      <c r="AN530" s="329"/>
      <c r="AO530" s="329"/>
      <c r="AP530" s="329"/>
      <c r="AQ530" s="329"/>
      <c r="AR530" s="329"/>
      <c r="AS530" s="329"/>
      <c r="AT530" s="329"/>
      <c r="AU530" s="329"/>
      <c r="AV530" s="329"/>
      <c r="AW530" s="329"/>
      <c r="AX530" s="329"/>
      <c r="AY530" s="39"/>
      <c r="AZ530" s="39"/>
      <c r="BA530" s="39"/>
      <c r="BB530" s="39"/>
      <c r="BC530" s="329"/>
      <c r="BD530" s="329"/>
      <c r="BE530" s="329"/>
      <c r="BF530" s="329"/>
      <c r="BG530" s="329"/>
      <c r="BH530" s="329"/>
      <c r="BI530" s="329"/>
      <c r="BJ530" s="45">
        <v>2</v>
      </c>
      <c r="BK530" s="45">
        <v>2</v>
      </c>
      <c r="BL530" s="45">
        <v>2</v>
      </c>
      <c r="BM530" s="45">
        <v>2</v>
      </c>
      <c r="BN530" s="45">
        <v>2</v>
      </c>
      <c r="BO530" s="45">
        <v>2</v>
      </c>
      <c r="BP530" s="45">
        <v>2</v>
      </c>
      <c r="BQ530" s="45">
        <v>2</v>
      </c>
      <c r="BR530" s="45">
        <v>2</v>
      </c>
      <c r="BS530" s="45">
        <v>2</v>
      </c>
      <c r="BT530" s="45">
        <v>2</v>
      </c>
      <c r="BU530" s="45">
        <v>2</v>
      </c>
      <c r="BV530" s="45">
        <v>2</v>
      </c>
      <c r="BW530" s="45">
        <v>2</v>
      </c>
      <c r="BX530" s="45">
        <v>2</v>
      </c>
      <c r="BY530" s="45">
        <v>2</v>
      </c>
      <c r="BZ530" s="45">
        <v>2</v>
      </c>
      <c r="CA530" s="45">
        <v>2</v>
      </c>
      <c r="CB530" s="45">
        <v>2</v>
      </c>
      <c r="CC530" s="45">
        <v>2</v>
      </c>
      <c r="CD530" s="45">
        <v>2</v>
      </c>
      <c r="CE530" s="45">
        <v>2</v>
      </c>
      <c r="CF530" s="45">
        <v>2</v>
      </c>
      <c r="CG530" s="45">
        <v>2</v>
      </c>
      <c r="CH530" s="45">
        <v>2</v>
      </c>
      <c r="CI530" s="45">
        <v>2</v>
      </c>
      <c r="CJ530" s="45">
        <v>2</v>
      </c>
      <c r="CK530" s="45">
        <v>2</v>
      </c>
      <c r="CL530" s="45">
        <v>2</v>
      </c>
      <c r="CM530" s="45">
        <v>2</v>
      </c>
      <c r="CN530" s="45">
        <v>2</v>
      </c>
      <c r="CO530" s="45">
        <v>2</v>
      </c>
      <c r="CP530" s="45">
        <v>2</v>
      </c>
      <c r="CQ530" s="45">
        <v>2</v>
      </c>
      <c r="CR530" s="45">
        <v>2</v>
      </c>
      <c r="CS530" s="45">
        <v>2</v>
      </c>
      <c r="CT530" s="45">
        <v>2</v>
      </c>
      <c r="CU530" s="45"/>
      <c r="CV530" s="45"/>
      <c r="CW530" s="45"/>
      <c r="CX530" s="45">
        <v>2</v>
      </c>
      <c r="CY530" s="40">
        <f t="shared" si="218"/>
        <v>38</v>
      </c>
      <c r="CZ530" s="44">
        <f>CY530/COUNTA($BJ530:$CX530)</f>
        <v>1</v>
      </c>
      <c r="DA530" s="40">
        <f t="shared" si="219"/>
        <v>0</v>
      </c>
      <c r="DB530" s="44">
        <f t="shared" si="220"/>
        <v>0</v>
      </c>
      <c r="DC530" s="40">
        <f t="shared" si="221"/>
        <v>0</v>
      </c>
      <c r="DD530" s="44">
        <f t="shared" si="222"/>
        <v>0</v>
      </c>
      <c r="DE530" s="43">
        <f t="shared" si="223"/>
        <v>0</v>
      </c>
      <c r="DF530" s="42">
        <f t="shared" si="224"/>
        <v>0</v>
      </c>
      <c r="DG530" s="41">
        <f t="shared" si="225"/>
        <v>2</v>
      </c>
      <c r="DH530" s="40" t="str">
        <f t="shared" si="226"/>
        <v>Đạt mục tiêu</v>
      </c>
      <c r="DI530" s="39"/>
    </row>
    <row r="531" spans="1:113" s="38" customFormat="1" ht="30" hidden="1" customHeight="1" x14ac:dyDescent="0.25">
      <c r="A531" s="675"/>
      <c r="B531" s="675"/>
      <c r="C531" s="358"/>
      <c r="D531" s="659"/>
      <c r="E531" s="310"/>
      <c r="F531" s="310"/>
      <c r="G531" s="324"/>
      <c r="H531" s="67" t="s">
        <v>149</v>
      </c>
      <c r="I531" s="327">
        <v>1</v>
      </c>
      <c r="J531" s="341" t="s">
        <v>66</v>
      </c>
      <c r="K531" s="329" t="s">
        <v>140</v>
      </c>
      <c r="L531" s="310" t="s">
        <v>26</v>
      </c>
      <c r="M531" s="341" t="s">
        <v>37</v>
      </c>
      <c r="N531" s="51" t="s">
        <v>24</v>
      </c>
      <c r="O531" s="50"/>
      <c r="P531" s="326"/>
      <c r="Q531" s="326"/>
      <c r="R531" s="326"/>
      <c r="S531" s="326"/>
      <c r="T531" s="326"/>
      <c r="U531" s="341" t="s">
        <v>24</v>
      </c>
      <c r="V531" s="326"/>
      <c r="W531" s="326"/>
      <c r="X531" s="326"/>
      <c r="Y531" s="326"/>
      <c r="Z531" s="341"/>
      <c r="AA531" s="47">
        <f t="shared" si="217"/>
        <v>1</v>
      </c>
      <c r="AB531" s="341"/>
      <c r="AC531" s="341"/>
      <c r="AD531" s="329"/>
      <c r="AE531" s="329"/>
      <c r="AF531" s="329"/>
      <c r="AG531" s="329"/>
      <c r="AH531" s="341"/>
      <c r="AI531" s="341"/>
      <c r="AJ531" s="341"/>
      <c r="AK531" s="341"/>
      <c r="AL531" s="329"/>
      <c r="AM531" s="329"/>
      <c r="AN531" s="329"/>
      <c r="AO531" s="329"/>
      <c r="AP531" s="329"/>
      <c r="AQ531" s="329"/>
      <c r="AR531" s="329"/>
      <c r="AS531" s="329"/>
      <c r="AT531" s="329"/>
      <c r="AU531" s="329"/>
      <c r="AV531" s="329" t="s">
        <v>46</v>
      </c>
      <c r="AW531" s="329"/>
      <c r="AX531" s="329"/>
      <c r="AY531" s="39"/>
      <c r="AZ531" s="39"/>
      <c r="BA531" s="39"/>
      <c r="BB531" s="39"/>
      <c r="BC531" s="329"/>
      <c r="BD531" s="329"/>
      <c r="BE531" s="329"/>
      <c r="BF531" s="329"/>
      <c r="BG531" s="329"/>
      <c r="BH531" s="329"/>
      <c r="BI531" s="329"/>
      <c r="BJ531" s="45">
        <v>2</v>
      </c>
      <c r="BK531" s="45">
        <v>2</v>
      </c>
      <c r="BL531" s="45">
        <v>2</v>
      </c>
      <c r="BM531" s="45">
        <v>2</v>
      </c>
      <c r="BN531" s="45">
        <v>2</v>
      </c>
      <c r="BO531" s="45">
        <v>2</v>
      </c>
      <c r="BP531" s="45">
        <v>2</v>
      </c>
      <c r="BQ531" s="45">
        <v>2</v>
      </c>
      <c r="BR531" s="45">
        <v>2</v>
      </c>
      <c r="BS531" s="45">
        <v>2</v>
      </c>
      <c r="BT531" s="45">
        <v>2</v>
      </c>
      <c r="BU531" s="45">
        <v>2</v>
      </c>
      <c r="BV531" s="45">
        <v>2</v>
      </c>
      <c r="BW531" s="45">
        <v>2</v>
      </c>
      <c r="BX531" s="45">
        <v>2</v>
      </c>
      <c r="BY531" s="45">
        <v>2</v>
      </c>
      <c r="BZ531" s="45">
        <v>2</v>
      </c>
      <c r="CA531" s="45">
        <v>2</v>
      </c>
      <c r="CB531" s="45">
        <v>2</v>
      </c>
      <c r="CC531" s="45">
        <v>2</v>
      </c>
      <c r="CD531" s="45">
        <v>2</v>
      </c>
      <c r="CE531" s="45">
        <v>2</v>
      </c>
      <c r="CF531" s="45">
        <v>2</v>
      </c>
      <c r="CG531" s="45">
        <v>2</v>
      </c>
      <c r="CH531" s="45">
        <v>2</v>
      </c>
      <c r="CI531" s="45">
        <v>2</v>
      </c>
      <c r="CJ531" s="45">
        <v>2</v>
      </c>
      <c r="CK531" s="45">
        <v>2</v>
      </c>
      <c r="CL531" s="45">
        <v>2</v>
      </c>
      <c r="CM531" s="45">
        <v>2</v>
      </c>
      <c r="CN531" s="45">
        <v>2</v>
      </c>
      <c r="CO531" s="45">
        <v>2</v>
      </c>
      <c r="CP531" s="45">
        <v>2</v>
      </c>
      <c r="CQ531" s="45">
        <v>2</v>
      </c>
      <c r="CR531" s="45">
        <v>2</v>
      </c>
      <c r="CS531" s="45">
        <v>2</v>
      </c>
      <c r="CT531" s="45">
        <v>2</v>
      </c>
      <c r="CU531" s="45"/>
      <c r="CV531" s="45"/>
      <c r="CW531" s="45"/>
      <c r="CX531" s="45">
        <v>2</v>
      </c>
      <c r="CY531" s="43">
        <f t="shared" si="218"/>
        <v>38</v>
      </c>
      <c r="CZ531" s="42">
        <f t="shared" ref="CZ531:CZ538" si="227">CY531/COUNTA($BI531:$CX531)</f>
        <v>1</v>
      </c>
      <c r="DA531" s="43">
        <f t="shared" ref="DA531:DA538" si="228">COUNTIF($BI531:$CX531,1)</f>
        <v>0</v>
      </c>
      <c r="DB531" s="42">
        <f t="shared" ref="DB531:DB538" si="229">DA531/COUNTA($BI531:$CX531)</f>
        <v>0</v>
      </c>
      <c r="DC531" s="43">
        <f t="shared" si="221"/>
        <v>0</v>
      </c>
      <c r="DD531" s="42">
        <f t="shared" si="222"/>
        <v>0</v>
      </c>
      <c r="DE531" s="43">
        <f t="shared" si="223"/>
        <v>0</v>
      </c>
      <c r="DF531" s="42">
        <f t="shared" si="224"/>
        <v>0</v>
      </c>
      <c r="DG531" s="52">
        <f t="shared" si="225"/>
        <v>2</v>
      </c>
      <c r="DH531" s="43" t="str">
        <f t="shared" si="226"/>
        <v>Đạt mục tiêu</v>
      </c>
      <c r="DI531" s="39"/>
    </row>
    <row r="532" spans="1:113" s="38" customFormat="1" ht="30" hidden="1" customHeight="1" x14ac:dyDescent="0.25">
      <c r="A532" s="675"/>
      <c r="B532" s="675"/>
      <c r="C532" s="358"/>
      <c r="D532" s="659"/>
      <c r="E532" s="310"/>
      <c r="F532" s="310"/>
      <c r="G532" s="324"/>
      <c r="H532" s="68" t="s">
        <v>149</v>
      </c>
      <c r="I532" s="327"/>
      <c r="J532" s="341" t="s">
        <v>47</v>
      </c>
      <c r="K532" s="329" t="s">
        <v>140</v>
      </c>
      <c r="L532" s="310" t="s">
        <v>26</v>
      </c>
      <c r="M532" s="341" t="s">
        <v>37</v>
      </c>
      <c r="N532" s="51" t="s">
        <v>24</v>
      </c>
      <c r="O532" s="50"/>
      <c r="P532" s="326"/>
      <c r="Q532" s="326"/>
      <c r="R532" s="326"/>
      <c r="S532" s="326"/>
      <c r="T532" s="341" t="s">
        <v>24</v>
      </c>
      <c r="U532" s="341"/>
      <c r="V532" s="326"/>
      <c r="W532" s="326"/>
      <c r="X532" s="326"/>
      <c r="Y532" s="326"/>
      <c r="Z532" s="341"/>
      <c r="AA532" s="47">
        <f t="shared" si="217"/>
        <v>1</v>
      </c>
      <c r="AB532" s="341"/>
      <c r="AC532" s="341"/>
      <c r="AD532" s="329"/>
      <c r="AE532" s="329"/>
      <c r="AF532" s="329"/>
      <c r="AG532" s="329"/>
      <c r="AH532" s="341"/>
      <c r="AI532" s="341"/>
      <c r="AJ532" s="341"/>
      <c r="AK532" s="341"/>
      <c r="AL532" s="329"/>
      <c r="AM532" s="329"/>
      <c r="AN532" s="329"/>
      <c r="AO532" s="329"/>
      <c r="AP532" s="329"/>
      <c r="AQ532" s="329"/>
      <c r="AR532" s="329"/>
      <c r="AS532" s="329"/>
      <c r="AT532" s="329"/>
      <c r="AU532" s="329"/>
      <c r="AV532" s="329"/>
      <c r="AW532" s="329"/>
      <c r="AX532" s="329"/>
      <c r="AY532" s="39"/>
      <c r="AZ532" s="39"/>
      <c r="BA532" s="39"/>
      <c r="BB532" s="39"/>
      <c r="BC532" s="329"/>
      <c r="BD532" s="329"/>
      <c r="BE532" s="329"/>
      <c r="BF532" s="329"/>
      <c r="BG532" s="329"/>
      <c r="BH532" s="329"/>
      <c r="BI532" s="329"/>
      <c r="BJ532" s="45">
        <v>2</v>
      </c>
      <c r="BK532" s="45">
        <v>2</v>
      </c>
      <c r="BL532" s="45">
        <v>2</v>
      </c>
      <c r="BM532" s="45">
        <v>2</v>
      </c>
      <c r="BN532" s="45">
        <v>2</v>
      </c>
      <c r="BO532" s="45">
        <v>2</v>
      </c>
      <c r="BP532" s="45">
        <v>2</v>
      </c>
      <c r="BQ532" s="45">
        <v>2</v>
      </c>
      <c r="BR532" s="45">
        <v>2</v>
      </c>
      <c r="BS532" s="45">
        <v>2</v>
      </c>
      <c r="BT532" s="45">
        <v>2</v>
      </c>
      <c r="BU532" s="45">
        <v>2</v>
      </c>
      <c r="BV532" s="45">
        <v>2</v>
      </c>
      <c r="BW532" s="45">
        <v>2</v>
      </c>
      <c r="BX532" s="45">
        <v>2</v>
      </c>
      <c r="BY532" s="45">
        <v>2</v>
      </c>
      <c r="BZ532" s="45">
        <v>2</v>
      </c>
      <c r="CA532" s="45">
        <v>2</v>
      </c>
      <c r="CB532" s="45">
        <v>2</v>
      </c>
      <c r="CC532" s="45">
        <v>2</v>
      </c>
      <c r="CD532" s="45">
        <v>2</v>
      </c>
      <c r="CE532" s="45">
        <v>2</v>
      </c>
      <c r="CF532" s="45">
        <v>2</v>
      </c>
      <c r="CG532" s="45">
        <v>2</v>
      </c>
      <c r="CH532" s="45">
        <v>2</v>
      </c>
      <c r="CI532" s="45">
        <v>2</v>
      </c>
      <c r="CJ532" s="45">
        <v>2</v>
      </c>
      <c r="CK532" s="45">
        <v>2</v>
      </c>
      <c r="CL532" s="45">
        <v>2</v>
      </c>
      <c r="CM532" s="45">
        <v>2</v>
      </c>
      <c r="CN532" s="45">
        <v>2</v>
      </c>
      <c r="CO532" s="45">
        <v>2</v>
      </c>
      <c r="CP532" s="45">
        <v>2</v>
      </c>
      <c r="CQ532" s="45">
        <v>2</v>
      </c>
      <c r="CR532" s="45">
        <v>2</v>
      </c>
      <c r="CS532" s="45">
        <v>2</v>
      </c>
      <c r="CT532" s="45">
        <v>2</v>
      </c>
      <c r="CU532" s="45"/>
      <c r="CV532" s="45"/>
      <c r="CW532" s="45"/>
      <c r="CX532" s="45">
        <v>2</v>
      </c>
      <c r="CY532" s="43">
        <f t="shared" si="218"/>
        <v>38</v>
      </c>
      <c r="CZ532" s="42">
        <f t="shared" si="227"/>
        <v>1</v>
      </c>
      <c r="DA532" s="43">
        <f t="shared" si="228"/>
        <v>0</v>
      </c>
      <c r="DB532" s="42">
        <f t="shared" si="229"/>
        <v>0</v>
      </c>
      <c r="DC532" s="43">
        <f t="shared" si="221"/>
        <v>0</v>
      </c>
      <c r="DD532" s="42">
        <f t="shared" si="222"/>
        <v>0</v>
      </c>
      <c r="DE532" s="43">
        <f t="shared" si="223"/>
        <v>0</v>
      </c>
      <c r="DF532" s="42">
        <f t="shared" si="224"/>
        <v>0</v>
      </c>
      <c r="DG532" s="52">
        <f t="shared" si="225"/>
        <v>2</v>
      </c>
      <c r="DH532" s="43" t="str">
        <f t="shared" si="226"/>
        <v>Đạt mục tiêu</v>
      </c>
      <c r="DI532" s="39"/>
    </row>
    <row r="533" spans="1:113" s="38" customFormat="1" ht="30" hidden="1" customHeight="1" x14ac:dyDescent="0.25">
      <c r="A533" s="675"/>
      <c r="B533" s="675"/>
      <c r="C533" s="359"/>
      <c r="D533" s="659"/>
      <c r="E533" s="310"/>
      <c r="F533" s="310"/>
      <c r="G533" s="324"/>
      <c r="H533" s="67" t="s">
        <v>149</v>
      </c>
      <c r="I533" s="327"/>
      <c r="J533" s="341" t="s">
        <v>52</v>
      </c>
      <c r="K533" s="329" t="s">
        <v>140</v>
      </c>
      <c r="L533" s="310" t="s">
        <v>26</v>
      </c>
      <c r="M533" s="341" t="s">
        <v>37</v>
      </c>
      <c r="N533" s="51" t="s">
        <v>24</v>
      </c>
      <c r="O533" s="50"/>
      <c r="P533" s="326"/>
      <c r="Q533" s="326"/>
      <c r="R533" s="326"/>
      <c r="S533" s="326"/>
      <c r="T533" s="326"/>
      <c r="U533" s="326"/>
      <c r="V533" s="326"/>
      <c r="W533" s="326"/>
      <c r="X533" s="326" t="s">
        <v>24</v>
      </c>
      <c r="Y533" s="326"/>
      <c r="Z533" s="341"/>
      <c r="AA533" s="47">
        <f t="shared" si="217"/>
        <v>1</v>
      </c>
      <c r="AB533" s="341"/>
      <c r="AC533" s="341"/>
      <c r="AD533" s="329"/>
      <c r="AE533" s="329"/>
      <c r="AF533" s="329"/>
      <c r="AG533" s="329"/>
      <c r="AH533" s="341"/>
      <c r="AI533" s="341"/>
      <c r="AJ533" s="341"/>
      <c r="AK533" s="341"/>
      <c r="AL533" s="329"/>
      <c r="AM533" s="329"/>
      <c r="AN533" s="329"/>
      <c r="AO533" s="329"/>
      <c r="AP533" s="329"/>
      <c r="AQ533" s="329"/>
      <c r="AR533" s="329"/>
      <c r="AS533" s="329"/>
      <c r="AT533" s="329"/>
      <c r="AU533" s="329"/>
      <c r="AV533" s="329"/>
      <c r="AW533" s="329"/>
      <c r="AX533" s="329"/>
      <c r="AY533" s="39"/>
      <c r="AZ533" s="39"/>
      <c r="BA533" s="39"/>
      <c r="BB533" s="39"/>
      <c r="BC533" s="329"/>
      <c r="BD533" s="329" t="s">
        <v>46</v>
      </c>
      <c r="BE533" s="329"/>
      <c r="BF533" s="329"/>
      <c r="BG533" s="329"/>
      <c r="BH533" s="329"/>
      <c r="BI533" s="329"/>
      <c r="BJ533" s="45">
        <v>2</v>
      </c>
      <c r="BK533" s="45">
        <v>2</v>
      </c>
      <c r="BL533" s="45">
        <v>2</v>
      </c>
      <c r="BM533" s="45">
        <v>2</v>
      </c>
      <c r="BN533" s="45">
        <v>2</v>
      </c>
      <c r="BO533" s="45">
        <v>2</v>
      </c>
      <c r="BP533" s="45">
        <v>2</v>
      </c>
      <c r="BQ533" s="45">
        <v>2</v>
      </c>
      <c r="BR533" s="45">
        <v>2</v>
      </c>
      <c r="BS533" s="45">
        <v>2</v>
      </c>
      <c r="BT533" s="45">
        <v>2</v>
      </c>
      <c r="BU533" s="45">
        <v>2</v>
      </c>
      <c r="BV533" s="45">
        <v>2</v>
      </c>
      <c r="BW533" s="45">
        <v>2</v>
      </c>
      <c r="BX533" s="45">
        <v>2</v>
      </c>
      <c r="BY533" s="45">
        <v>2</v>
      </c>
      <c r="BZ533" s="45">
        <v>2</v>
      </c>
      <c r="CA533" s="45">
        <v>2</v>
      </c>
      <c r="CB533" s="45">
        <v>2</v>
      </c>
      <c r="CC533" s="45">
        <v>2</v>
      </c>
      <c r="CD533" s="45">
        <v>2</v>
      </c>
      <c r="CE533" s="45">
        <v>2</v>
      </c>
      <c r="CF533" s="45">
        <v>2</v>
      </c>
      <c r="CG533" s="45">
        <v>2</v>
      </c>
      <c r="CH533" s="45">
        <v>2</v>
      </c>
      <c r="CI533" s="45">
        <v>2</v>
      </c>
      <c r="CJ533" s="45">
        <v>2</v>
      </c>
      <c r="CK533" s="45">
        <v>2</v>
      </c>
      <c r="CL533" s="45">
        <v>2</v>
      </c>
      <c r="CM533" s="45">
        <v>2</v>
      </c>
      <c r="CN533" s="45">
        <v>2</v>
      </c>
      <c r="CO533" s="45">
        <v>2</v>
      </c>
      <c r="CP533" s="45">
        <v>2</v>
      </c>
      <c r="CQ533" s="45">
        <v>2</v>
      </c>
      <c r="CR533" s="45">
        <v>2</v>
      </c>
      <c r="CS533" s="45">
        <v>2</v>
      </c>
      <c r="CT533" s="45">
        <v>2</v>
      </c>
      <c r="CU533" s="45"/>
      <c r="CV533" s="45"/>
      <c r="CW533" s="45"/>
      <c r="CX533" s="45">
        <v>2</v>
      </c>
      <c r="CY533" s="43">
        <f t="shared" si="218"/>
        <v>38</v>
      </c>
      <c r="CZ533" s="42">
        <f t="shared" si="227"/>
        <v>1</v>
      </c>
      <c r="DA533" s="43">
        <f t="shared" si="228"/>
        <v>0</v>
      </c>
      <c r="DB533" s="42">
        <f t="shared" si="229"/>
        <v>0</v>
      </c>
      <c r="DC533" s="43">
        <f t="shared" si="221"/>
        <v>0</v>
      </c>
      <c r="DD533" s="42">
        <f t="shared" si="222"/>
        <v>0</v>
      </c>
      <c r="DE533" s="43">
        <f t="shared" si="223"/>
        <v>0</v>
      </c>
      <c r="DF533" s="42">
        <f t="shared" si="224"/>
        <v>0</v>
      </c>
      <c r="DG533" s="52">
        <f t="shared" si="225"/>
        <v>2</v>
      </c>
      <c r="DH533" s="43" t="str">
        <f t="shared" si="226"/>
        <v>Đạt mục tiêu</v>
      </c>
      <c r="DI533" s="39"/>
    </row>
    <row r="534" spans="1:113" s="38" customFormat="1" ht="30" hidden="1" customHeight="1" x14ac:dyDescent="0.25">
      <c r="A534" s="675"/>
      <c r="B534" s="675"/>
      <c r="C534" s="358"/>
      <c r="D534" s="659"/>
      <c r="E534" s="310"/>
      <c r="F534" s="310"/>
      <c r="G534" s="324"/>
      <c r="H534" s="68" t="s">
        <v>149</v>
      </c>
      <c r="I534" s="327">
        <v>1</v>
      </c>
      <c r="J534" s="341" t="s">
        <v>41</v>
      </c>
      <c r="K534" s="329" t="s">
        <v>140</v>
      </c>
      <c r="L534" s="310" t="s">
        <v>26</v>
      </c>
      <c r="M534" s="341" t="s">
        <v>37</v>
      </c>
      <c r="N534" s="51" t="s">
        <v>24</v>
      </c>
      <c r="O534" s="50"/>
      <c r="P534" s="326"/>
      <c r="Q534" s="326"/>
      <c r="R534" s="326"/>
      <c r="S534" s="326"/>
      <c r="T534" s="326"/>
      <c r="U534" s="326"/>
      <c r="V534" s="326"/>
      <c r="W534" s="326"/>
      <c r="X534" s="326"/>
      <c r="Y534" s="326" t="s">
        <v>24</v>
      </c>
      <c r="Z534" s="341"/>
      <c r="AA534" s="47">
        <f t="shared" si="217"/>
        <v>1</v>
      </c>
      <c r="AB534" s="341"/>
      <c r="AC534" s="341"/>
      <c r="AD534" s="329"/>
      <c r="AE534" s="329"/>
      <c r="AF534" s="329"/>
      <c r="AG534" s="329"/>
      <c r="AH534" s="341"/>
      <c r="AI534" s="341"/>
      <c r="AJ534" s="341"/>
      <c r="AK534" s="341"/>
      <c r="AL534" s="329"/>
      <c r="AM534" s="329"/>
      <c r="AN534" s="329"/>
      <c r="AO534" s="329"/>
      <c r="AP534" s="329"/>
      <c r="AQ534" s="329"/>
      <c r="AR534" s="329"/>
      <c r="AS534" s="329"/>
      <c r="AT534" s="329"/>
      <c r="AU534" s="329"/>
      <c r="AV534" s="329"/>
      <c r="AW534" s="329"/>
      <c r="AX534" s="329"/>
      <c r="AY534" s="39"/>
      <c r="AZ534" s="39"/>
      <c r="BA534" s="39"/>
      <c r="BB534" s="39"/>
      <c r="BC534" s="329"/>
      <c r="BD534" s="329"/>
      <c r="BE534" s="329"/>
      <c r="BF534" s="329"/>
      <c r="BG534" s="329" t="s">
        <v>46</v>
      </c>
      <c r="BH534" s="329"/>
      <c r="BI534" s="329"/>
      <c r="BJ534" s="45">
        <v>2</v>
      </c>
      <c r="BK534" s="45">
        <v>2</v>
      </c>
      <c r="BL534" s="45">
        <v>2</v>
      </c>
      <c r="BM534" s="45">
        <v>2</v>
      </c>
      <c r="BN534" s="45">
        <v>2</v>
      </c>
      <c r="BO534" s="45">
        <v>2</v>
      </c>
      <c r="BP534" s="45">
        <v>2</v>
      </c>
      <c r="BQ534" s="45">
        <v>2</v>
      </c>
      <c r="BR534" s="45">
        <v>2</v>
      </c>
      <c r="BS534" s="45">
        <v>2</v>
      </c>
      <c r="BT534" s="45">
        <v>2</v>
      </c>
      <c r="BU534" s="45">
        <v>2</v>
      </c>
      <c r="BV534" s="45">
        <v>2</v>
      </c>
      <c r="BW534" s="45">
        <v>2</v>
      </c>
      <c r="BX534" s="45">
        <v>2</v>
      </c>
      <c r="BY534" s="45">
        <v>2</v>
      </c>
      <c r="BZ534" s="45">
        <v>2</v>
      </c>
      <c r="CA534" s="45">
        <v>2</v>
      </c>
      <c r="CB534" s="45">
        <v>2</v>
      </c>
      <c r="CC534" s="45">
        <v>2</v>
      </c>
      <c r="CD534" s="45">
        <v>2</v>
      </c>
      <c r="CE534" s="45">
        <v>2</v>
      </c>
      <c r="CF534" s="45">
        <v>2</v>
      </c>
      <c r="CG534" s="45">
        <v>2</v>
      </c>
      <c r="CH534" s="45">
        <v>2</v>
      </c>
      <c r="CI534" s="45">
        <v>2</v>
      </c>
      <c r="CJ534" s="45">
        <v>2</v>
      </c>
      <c r="CK534" s="45">
        <v>2</v>
      </c>
      <c r="CL534" s="45">
        <v>2</v>
      </c>
      <c r="CM534" s="45">
        <v>2</v>
      </c>
      <c r="CN534" s="45">
        <v>2</v>
      </c>
      <c r="CO534" s="45">
        <v>2</v>
      </c>
      <c r="CP534" s="45">
        <v>2</v>
      </c>
      <c r="CQ534" s="45">
        <v>2</v>
      </c>
      <c r="CR534" s="45">
        <v>2</v>
      </c>
      <c r="CS534" s="45">
        <v>2</v>
      </c>
      <c r="CT534" s="45">
        <v>2</v>
      </c>
      <c r="CU534" s="45"/>
      <c r="CV534" s="45"/>
      <c r="CW534" s="45"/>
      <c r="CX534" s="45">
        <v>2</v>
      </c>
      <c r="CY534" s="43">
        <f t="shared" si="218"/>
        <v>38</v>
      </c>
      <c r="CZ534" s="42">
        <f t="shared" si="227"/>
        <v>1</v>
      </c>
      <c r="DA534" s="43">
        <f t="shared" si="228"/>
        <v>0</v>
      </c>
      <c r="DB534" s="42">
        <f t="shared" si="229"/>
        <v>0</v>
      </c>
      <c r="DC534" s="43">
        <f t="shared" si="221"/>
        <v>0</v>
      </c>
      <c r="DD534" s="42">
        <f t="shared" si="222"/>
        <v>0</v>
      </c>
      <c r="DE534" s="43">
        <f t="shared" si="223"/>
        <v>0</v>
      </c>
      <c r="DF534" s="42">
        <f t="shared" si="224"/>
        <v>0</v>
      </c>
      <c r="DG534" s="52">
        <f t="shared" si="225"/>
        <v>2</v>
      </c>
      <c r="DH534" s="43" t="str">
        <f t="shared" si="226"/>
        <v>Đạt mục tiêu</v>
      </c>
      <c r="DI534" s="39"/>
    </row>
    <row r="535" spans="1:113" s="38" customFormat="1" ht="30" hidden="1" customHeight="1" x14ac:dyDescent="0.25">
      <c r="A535" s="676"/>
      <c r="B535" s="676"/>
      <c r="C535" s="361"/>
      <c r="D535" s="660"/>
      <c r="I535" s="327"/>
      <c r="J535" s="329" t="s">
        <v>49</v>
      </c>
      <c r="K535" s="329" t="s">
        <v>140</v>
      </c>
      <c r="L535" s="310" t="s">
        <v>26</v>
      </c>
      <c r="M535" s="341" t="s">
        <v>37</v>
      </c>
      <c r="N535" s="51" t="s">
        <v>24</v>
      </c>
      <c r="O535" s="50"/>
      <c r="P535" s="341"/>
      <c r="Q535" s="341"/>
      <c r="R535" s="341"/>
      <c r="S535" s="341"/>
      <c r="T535" s="341"/>
      <c r="U535" s="341"/>
      <c r="V535" s="341"/>
      <c r="W535" s="341"/>
      <c r="X535" s="341"/>
      <c r="Y535" s="341"/>
      <c r="Z535" s="341" t="s">
        <v>24</v>
      </c>
      <c r="AA535" s="47">
        <f t="shared" si="217"/>
        <v>1</v>
      </c>
      <c r="AB535" s="341"/>
      <c r="AC535" s="341"/>
      <c r="AD535" s="329"/>
      <c r="AE535" s="329"/>
      <c r="AF535" s="329"/>
      <c r="AG535" s="329"/>
      <c r="AH535" s="329"/>
      <c r="AI535" s="329"/>
      <c r="AJ535" s="329"/>
      <c r="AK535" s="329"/>
      <c r="AL535" s="329"/>
      <c r="AM535" s="329"/>
      <c r="AN535" s="329"/>
      <c r="AO535" s="329"/>
      <c r="AP535" s="329"/>
      <c r="AQ535" s="329"/>
      <c r="AR535" s="329"/>
      <c r="AS535" s="329"/>
      <c r="AT535" s="329"/>
      <c r="AU535" s="329"/>
      <c r="AV535" s="329"/>
      <c r="AW535" s="329"/>
      <c r="AX535" s="329"/>
      <c r="AY535" s="39"/>
      <c r="AZ535" s="39"/>
      <c r="BA535" s="39"/>
      <c r="BB535" s="39"/>
      <c r="BC535" s="329"/>
      <c r="BD535" s="329"/>
      <c r="BE535" s="329"/>
      <c r="BF535" s="329"/>
      <c r="BG535" s="329"/>
      <c r="BH535" s="329"/>
      <c r="BI535" s="329" t="s">
        <v>46</v>
      </c>
      <c r="BJ535" s="45">
        <v>2</v>
      </c>
      <c r="BK535" s="45">
        <v>2</v>
      </c>
      <c r="BL535" s="45">
        <v>2</v>
      </c>
      <c r="BM535" s="45">
        <v>2</v>
      </c>
      <c r="BN535" s="45">
        <v>2</v>
      </c>
      <c r="BO535" s="45">
        <v>2</v>
      </c>
      <c r="BP535" s="45">
        <v>2</v>
      </c>
      <c r="BQ535" s="45">
        <v>2</v>
      </c>
      <c r="BR535" s="45">
        <v>2</v>
      </c>
      <c r="BS535" s="45">
        <v>2</v>
      </c>
      <c r="BT535" s="45">
        <v>2</v>
      </c>
      <c r="BU535" s="45">
        <v>2</v>
      </c>
      <c r="BV535" s="45">
        <v>2</v>
      </c>
      <c r="BW535" s="45">
        <v>2</v>
      </c>
      <c r="BX535" s="45">
        <v>2</v>
      </c>
      <c r="BY535" s="45">
        <v>2</v>
      </c>
      <c r="BZ535" s="45">
        <v>2</v>
      </c>
      <c r="CA535" s="45">
        <v>2</v>
      </c>
      <c r="CB535" s="45">
        <v>2</v>
      </c>
      <c r="CC535" s="45">
        <v>2</v>
      </c>
      <c r="CD535" s="45">
        <v>2</v>
      </c>
      <c r="CE535" s="45">
        <v>2</v>
      </c>
      <c r="CF535" s="45">
        <v>2</v>
      </c>
      <c r="CG535" s="45">
        <v>2</v>
      </c>
      <c r="CH535" s="45">
        <v>2</v>
      </c>
      <c r="CI535" s="45">
        <v>2</v>
      </c>
      <c r="CJ535" s="45">
        <v>2</v>
      </c>
      <c r="CK535" s="45">
        <v>2</v>
      </c>
      <c r="CL535" s="45">
        <v>2</v>
      </c>
      <c r="CM535" s="45">
        <v>2</v>
      </c>
      <c r="CN535" s="45">
        <v>2</v>
      </c>
      <c r="CO535" s="45">
        <v>2</v>
      </c>
      <c r="CP535" s="45">
        <v>2</v>
      </c>
      <c r="CQ535" s="45">
        <v>2</v>
      </c>
      <c r="CR535" s="45">
        <v>2</v>
      </c>
      <c r="CS535" s="45">
        <v>2</v>
      </c>
      <c r="CT535" s="45">
        <v>2</v>
      </c>
      <c r="CU535" s="45"/>
      <c r="CV535" s="45"/>
      <c r="CW535" s="45"/>
      <c r="CX535" s="45">
        <v>2</v>
      </c>
      <c r="CY535" s="43">
        <f t="shared" si="218"/>
        <v>38</v>
      </c>
      <c r="CZ535" s="42">
        <f t="shared" si="227"/>
        <v>0.97435897435897434</v>
      </c>
      <c r="DA535" s="43">
        <f t="shared" si="228"/>
        <v>0</v>
      </c>
      <c r="DB535" s="42">
        <f t="shared" si="229"/>
        <v>0</v>
      </c>
      <c r="DC535" s="43">
        <f t="shared" si="221"/>
        <v>0</v>
      </c>
      <c r="DD535" s="44">
        <f t="shared" si="222"/>
        <v>0</v>
      </c>
      <c r="DE535" s="43">
        <f t="shared" si="223"/>
        <v>0</v>
      </c>
      <c r="DF535" s="42">
        <f t="shared" si="224"/>
        <v>0</v>
      </c>
      <c r="DG535" s="52">
        <f t="shared" si="225"/>
        <v>1.9487179487179487</v>
      </c>
      <c r="DH535" s="43" t="str">
        <f t="shared" si="226"/>
        <v>Đạt mục tiêu</v>
      </c>
      <c r="DI535" s="39"/>
    </row>
    <row r="536" spans="1:113" s="38" customFormat="1" ht="61.5" customHeight="1" x14ac:dyDescent="0.25">
      <c r="A536" s="627">
        <v>62</v>
      </c>
      <c r="B536" s="629"/>
      <c r="C536" s="632" t="s">
        <v>148</v>
      </c>
      <c r="D536" s="623" t="s">
        <v>35</v>
      </c>
      <c r="E536" s="632" t="s">
        <v>147</v>
      </c>
      <c r="F536" s="623" t="s">
        <v>34</v>
      </c>
      <c r="G536" s="665" t="s">
        <v>147</v>
      </c>
      <c r="H536" s="555" t="s">
        <v>1170</v>
      </c>
      <c r="I536" s="528" t="s">
        <v>1123</v>
      </c>
      <c r="J536" s="259" t="s">
        <v>33</v>
      </c>
      <c r="K536" s="580" t="s">
        <v>140</v>
      </c>
      <c r="L536" s="405" t="s">
        <v>26</v>
      </c>
      <c r="M536" s="341" t="s">
        <v>37</v>
      </c>
      <c r="N536" s="51" t="s">
        <v>24</v>
      </c>
      <c r="O536" s="50">
        <v>1</v>
      </c>
      <c r="P536" s="341" t="s">
        <v>24</v>
      </c>
      <c r="Q536" s="63"/>
      <c r="R536" s="63"/>
      <c r="S536" s="63"/>
      <c r="T536" s="63"/>
      <c r="U536" s="63"/>
      <c r="V536" s="63"/>
      <c r="W536" s="63"/>
      <c r="X536" s="326"/>
      <c r="Y536" s="326"/>
      <c r="Z536" s="326"/>
      <c r="AA536" s="47">
        <f t="shared" si="217"/>
        <v>1</v>
      </c>
      <c r="AB536" s="326"/>
      <c r="AC536" s="341" t="s">
        <v>46</v>
      </c>
      <c r="AD536" s="329"/>
      <c r="AE536" s="329" t="s">
        <v>46</v>
      </c>
      <c r="AF536" s="329" t="s">
        <v>32</v>
      </c>
      <c r="AG536" s="329"/>
      <c r="AH536" s="341"/>
      <c r="AI536" s="341"/>
      <c r="AJ536" s="341"/>
      <c r="AK536" s="341"/>
      <c r="AL536" s="329"/>
      <c r="AM536" s="329"/>
      <c r="AN536" s="329"/>
      <c r="AO536" s="329"/>
      <c r="AP536" s="329"/>
      <c r="AQ536" s="329"/>
      <c r="AR536" s="329"/>
      <c r="AS536" s="329"/>
      <c r="AT536" s="329"/>
      <c r="AU536" s="329"/>
      <c r="AV536" s="329"/>
      <c r="AW536" s="329"/>
      <c r="AX536" s="329"/>
      <c r="AY536" s="580"/>
      <c r="AZ536" s="47" t="s">
        <v>46</v>
      </c>
      <c r="BA536" s="47"/>
      <c r="BB536" s="47"/>
      <c r="BC536" s="329"/>
      <c r="BD536" s="329"/>
      <c r="BE536" s="329"/>
      <c r="BF536" s="329"/>
      <c r="BG536" s="329"/>
      <c r="BH536" s="329"/>
      <c r="BI536" s="329"/>
      <c r="BJ536" s="45">
        <v>2</v>
      </c>
      <c r="BK536" s="45">
        <v>1</v>
      </c>
      <c r="BL536" s="45">
        <v>2</v>
      </c>
      <c r="BM536" s="45">
        <v>2</v>
      </c>
      <c r="BN536" s="45">
        <v>2</v>
      </c>
      <c r="BO536" s="45">
        <v>2</v>
      </c>
      <c r="BP536" s="45">
        <v>2</v>
      </c>
      <c r="BQ536" s="45">
        <v>2</v>
      </c>
      <c r="BR536" s="45">
        <v>2</v>
      </c>
      <c r="BS536" s="45">
        <v>2</v>
      </c>
      <c r="BT536" s="45">
        <v>1</v>
      </c>
      <c r="BU536" s="45">
        <v>2</v>
      </c>
      <c r="BV536" s="45">
        <v>2</v>
      </c>
      <c r="BW536" s="45">
        <v>2</v>
      </c>
      <c r="BX536" s="45">
        <v>2</v>
      </c>
      <c r="BY536" s="45">
        <v>2</v>
      </c>
      <c r="BZ536" s="45">
        <v>1</v>
      </c>
      <c r="CA536" s="45">
        <v>2</v>
      </c>
      <c r="CB536" s="45">
        <v>2</v>
      </c>
      <c r="CC536" s="45">
        <v>2</v>
      </c>
      <c r="CD536" s="45">
        <v>2</v>
      </c>
      <c r="CE536" s="45">
        <v>2</v>
      </c>
      <c r="CF536" s="45">
        <v>2</v>
      </c>
      <c r="CG536" s="45">
        <v>2</v>
      </c>
      <c r="CH536" s="45">
        <v>2</v>
      </c>
      <c r="CI536" s="45">
        <v>2</v>
      </c>
      <c r="CJ536" s="45">
        <v>2</v>
      </c>
      <c r="CK536" s="45">
        <v>2</v>
      </c>
      <c r="CL536" s="45">
        <v>2</v>
      </c>
      <c r="CM536" s="45">
        <v>2</v>
      </c>
      <c r="CN536" s="45">
        <v>1</v>
      </c>
      <c r="CO536" s="45">
        <v>2</v>
      </c>
      <c r="CP536" s="45">
        <v>2</v>
      </c>
      <c r="CQ536" s="45">
        <v>2</v>
      </c>
      <c r="CR536" s="45">
        <v>2</v>
      </c>
      <c r="CS536" s="45">
        <v>2</v>
      </c>
      <c r="CT536" s="45">
        <v>2</v>
      </c>
      <c r="CU536" s="45">
        <v>2</v>
      </c>
      <c r="CV536" s="45">
        <v>2</v>
      </c>
      <c r="CW536" s="45">
        <v>2</v>
      </c>
      <c r="CX536" s="45">
        <v>2</v>
      </c>
      <c r="CY536" s="43">
        <f t="shared" si="218"/>
        <v>37</v>
      </c>
      <c r="CZ536" s="42">
        <f t="shared" si="227"/>
        <v>0.90243902439024393</v>
      </c>
      <c r="DA536" s="43">
        <f t="shared" si="228"/>
        <v>4</v>
      </c>
      <c r="DB536" s="42">
        <f t="shared" si="229"/>
        <v>9.7560975609756101E-2</v>
      </c>
      <c r="DC536" s="43">
        <f t="shared" si="221"/>
        <v>0</v>
      </c>
      <c r="DD536" s="42">
        <f t="shared" si="222"/>
        <v>0</v>
      </c>
      <c r="DE536" s="43">
        <f t="shared" si="223"/>
        <v>0</v>
      </c>
      <c r="DF536" s="42">
        <f t="shared" si="224"/>
        <v>0</v>
      </c>
      <c r="DG536" s="52">
        <f t="shared" si="225"/>
        <v>1.9024390243902438</v>
      </c>
      <c r="DH536" s="43" t="str">
        <f t="shared" si="226"/>
        <v>Đạt mục tiêu</v>
      </c>
      <c r="DI536" s="47"/>
    </row>
    <row r="537" spans="1:113" s="38" customFormat="1" ht="54.75" customHeight="1" x14ac:dyDescent="0.25">
      <c r="A537" s="661"/>
      <c r="B537" s="630"/>
      <c r="C537" s="632"/>
      <c r="D537" s="623"/>
      <c r="E537" s="632"/>
      <c r="F537" s="623"/>
      <c r="G537" s="623"/>
      <c r="H537" s="257" t="s">
        <v>146</v>
      </c>
      <c r="I537" s="528" t="s">
        <v>1123</v>
      </c>
      <c r="J537" s="259" t="s">
        <v>33</v>
      </c>
      <c r="K537" s="580" t="s">
        <v>157</v>
      </c>
      <c r="L537" s="405" t="s">
        <v>26</v>
      </c>
      <c r="M537" s="341" t="s">
        <v>37</v>
      </c>
      <c r="N537" s="51" t="s">
        <v>24</v>
      </c>
      <c r="O537" s="50">
        <v>1</v>
      </c>
      <c r="P537" s="63"/>
      <c r="Q537" s="63"/>
      <c r="R537" s="341" t="s">
        <v>24</v>
      </c>
      <c r="S537" s="341"/>
      <c r="T537" s="341"/>
      <c r="U537" s="341"/>
      <c r="V537" s="326"/>
      <c r="W537" s="326"/>
      <c r="X537" s="326"/>
      <c r="Y537" s="326"/>
      <c r="Z537" s="326"/>
      <c r="AA537" s="47">
        <f t="shared" si="217"/>
        <v>1</v>
      </c>
      <c r="AB537" s="326"/>
      <c r="AC537" s="341"/>
      <c r="AD537" s="329"/>
      <c r="AE537" s="329"/>
      <c r="AF537" s="329"/>
      <c r="AG537" s="329"/>
      <c r="AH537" s="329" t="s">
        <v>46</v>
      </c>
      <c r="AI537" s="329" t="s">
        <v>32</v>
      </c>
      <c r="AJ537" s="329"/>
      <c r="AK537" s="329"/>
      <c r="AL537" s="329"/>
      <c r="AM537" s="329"/>
      <c r="AN537" s="329"/>
      <c r="AO537" s="329"/>
      <c r="AP537" s="329"/>
      <c r="AQ537" s="329"/>
      <c r="AR537" s="329"/>
      <c r="AS537" s="329"/>
      <c r="AT537" s="329"/>
      <c r="AU537" s="329"/>
      <c r="AV537" s="329"/>
      <c r="AW537" s="329"/>
      <c r="AX537" s="329"/>
      <c r="AY537" s="580"/>
      <c r="AZ537" s="47" t="s">
        <v>56</v>
      </c>
      <c r="BA537" s="47"/>
      <c r="BB537" s="47"/>
      <c r="BC537" s="329"/>
      <c r="BD537" s="329"/>
      <c r="BE537" s="329"/>
      <c r="BF537" s="329"/>
      <c r="BG537" s="329"/>
      <c r="BH537" s="329"/>
      <c r="BI537" s="329"/>
      <c r="BJ537" s="45">
        <v>2</v>
      </c>
      <c r="BK537" s="45">
        <v>1</v>
      </c>
      <c r="BL537" s="45">
        <v>2</v>
      </c>
      <c r="BM537" s="45">
        <v>2</v>
      </c>
      <c r="BN537" s="45">
        <v>1</v>
      </c>
      <c r="BO537" s="45">
        <v>2</v>
      </c>
      <c r="BP537" s="45">
        <v>2</v>
      </c>
      <c r="BQ537" s="45">
        <v>2</v>
      </c>
      <c r="BR537" s="45">
        <v>2</v>
      </c>
      <c r="BS537" s="45">
        <v>2</v>
      </c>
      <c r="BT537" s="45">
        <v>1</v>
      </c>
      <c r="BU537" s="45">
        <v>2</v>
      </c>
      <c r="BV537" s="45">
        <v>2</v>
      </c>
      <c r="BW537" s="45">
        <v>2</v>
      </c>
      <c r="BX537" s="45">
        <v>2</v>
      </c>
      <c r="BY537" s="45">
        <v>2</v>
      </c>
      <c r="BZ537" s="45">
        <v>1</v>
      </c>
      <c r="CA537" s="45">
        <v>2</v>
      </c>
      <c r="CB537" s="45">
        <v>2</v>
      </c>
      <c r="CC537" s="45">
        <v>2</v>
      </c>
      <c r="CD537" s="45">
        <v>2</v>
      </c>
      <c r="CE537" s="45">
        <v>2</v>
      </c>
      <c r="CF537" s="45">
        <v>2</v>
      </c>
      <c r="CG537" s="45">
        <v>2</v>
      </c>
      <c r="CH537" s="45">
        <v>2</v>
      </c>
      <c r="CI537" s="45">
        <v>2</v>
      </c>
      <c r="CJ537" s="45">
        <v>2</v>
      </c>
      <c r="CK537" s="45">
        <v>2</v>
      </c>
      <c r="CL537" s="45">
        <v>2</v>
      </c>
      <c r="CM537" s="45">
        <v>2</v>
      </c>
      <c r="CN537" s="45">
        <v>1</v>
      </c>
      <c r="CO537" s="45">
        <v>2</v>
      </c>
      <c r="CP537" s="45">
        <v>2</v>
      </c>
      <c r="CQ537" s="45">
        <v>2</v>
      </c>
      <c r="CR537" s="45">
        <v>2</v>
      </c>
      <c r="CS537" s="45">
        <v>2</v>
      </c>
      <c r="CT537" s="45">
        <v>2</v>
      </c>
      <c r="CU537" s="45">
        <v>2</v>
      </c>
      <c r="CV537" s="45">
        <v>2</v>
      </c>
      <c r="CW537" s="45">
        <v>2</v>
      </c>
      <c r="CX537" s="45">
        <v>2</v>
      </c>
      <c r="CY537" s="43">
        <f t="shared" si="218"/>
        <v>36</v>
      </c>
      <c r="CZ537" s="42">
        <f t="shared" si="227"/>
        <v>0.87804878048780488</v>
      </c>
      <c r="DA537" s="43">
        <f t="shared" si="228"/>
        <v>5</v>
      </c>
      <c r="DB537" s="42">
        <f t="shared" si="229"/>
        <v>0.12195121951219512</v>
      </c>
      <c r="DC537" s="43">
        <f t="shared" si="221"/>
        <v>0</v>
      </c>
      <c r="DD537" s="42">
        <f t="shared" si="222"/>
        <v>0</v>
      </c>
      <c r="DE537" s="43">
        <f t="shared" si="223"/>
        <v>0</v>
      </c>
      <c r="DF537" s="42">
        <f t="shared" si="224"/>
        <v>0</v>
      </c>
      <c r="DG537" s="52">
        <f t="shared" si="225"/>
        <v>1.8780487804878048</v>
      </c>
      <c r="DH537" s="43" t="str">
        <f t="shared" si="226"/>
        <v>Đạt mục tiêu</v>
      </c>
      <c r="DI537" s="47"/>
    </row>
    <row r="538" spans="1:113" ht="27.75" hidden="1" customHeight="1" x14ac:dyDescent="0.25">
      <c r="A538" s="645"/>
      <c r="B538" s="630"/>
      <c r="C538" s="623"/>
      <c r="D538" s="623"/>
      <c r="E538" s="623"/>
      <c r="F538" s="623"/>
      <c r="G538" s="623"/>
      <c r="H538" s="70" t="s">
        <v>145</v>
      </c>
      <c r="I538" s="301">
        <v>1</v>
      </c>
      <c r="J538" s="318" t="s">
        <v>84</v>
      </c>
      <c r="K538" s="318" t="s">
        <v>140</v>
      </c>
      <c r="L538" s="346" t="s">
        <v>26</v>
      </c>
      <c r="M538" s="318" t="s">
        <v>37</v>
      </c>
      <c r="N538" s="342" t="s">
        <v>24</v>
      </c>
      <c r="O538" s="50">
        <v>1</v>
      </c>
      <c r="P538" s="30"/>
      <c r="Q538" s="30"/>
      <c r="R538" s="30"/>
      <c r="S538" s="30"/>
      <c r="T538" s="30"/>
      <c r="U538" s="30"/>
      <c r="V538" s="318" t="s">
        <v>24</v>
      </c>
      <c r="W538" s="318"/>
      <c r="X538" s="345"/>
      <c r="Y538" s="345"/>
      <c r="Z538" s="345"/>
      <c r="AA538" s="47">
        <f t="shared" si="217"/>
        <v>1</v>
      </c>
      <c r="AB538" s="345"/>
      <c r="AC538" s="318"/>
      <c r="AD538" s="318"/>
      <c r="AE538" s="318"/>
      <c r="AF538" s="318"/>
      <c r="AG538" s="318"/>
      <c r="AH538" s="318"/>
      <c r="AI538" s="318"/>
      <c r="AJ538" s="318"/>
      <c r="AK538" s="318"/>
      <c r="AL538" s="318" t="s">
        <v>46</v>
      </c>
      <c r="AM538" s="318" t="s">
        <v>144</v>
      </c>
      <c r="AN538" s="318"/>
      <c r="AO538" s="318"/>
      <c r="AP538" s="318"/>
      <c r="AQ538" s="318"/>
      <c r="AR538" s="318"/>
      <c r="AS538" s="318"/>
      <c r="AT538" s="318"/>
      <c r="AU538" s="318"/>
      <c r="AV538" s="318"/>
      <c r="AW538" s="318"/>
      <c r="AX538" s="318" t="s">
        <v>32</v>
      </c>
      <c r="AY538" s="342"/>
      <c r="AZ538" s="472"/>
      <c r="BA538" s="342"/>
      <c r="BB538" s="472"/>
      <c r="BC538" s="318"/>
      <c r="BD538" s="318"/>
      <c r="BE538" s="318"/>
      <c r="BF538" s="318"/>
      <c r="BG538" s="318"/>
      <c r="BH538" s="318"/>
      <c r="BI538" s="318"/>
      <c r="BJ538" s="45">
        <v>2</v>
      </c>
      <c r="BK538" s="45">
        <v>2</v>
      </c>
      <c r="BL538" s="45">
        <v>2</v>
      </c>
      <c r="BM538" s="45">
        <v>2</v>
      </c>
      <c r="BN538" s="45">
        <v>2</v>
      </c>
      <c r="BO538" s="45">
        <v>2</v>
      </c>
      <c r="BP538" s="45">
        <v>2</v>
      </c>
      <c r="BQ538" s="45">
        <v>2</v>
      </c>
      <c r="BR538" s="45">
        <v>2</v>
      </c>
      <c r="BS538" s="45">
        <v>2</v>
      </c>
      <c r="BT538" s="45">
        <v>2</v>
      </c>
      <c r="BU538" s="45">
        <v>2</v>
      </c>
      <c r="BV538" s="45">
        <v>2</v>
      </c>
      <c r="BW538" s="45">
        <v>2</v>
      </c>
      <c r="BX538" s="45">
        <v>2</v>
      </c>
      <c r="BY538" s="45">
        <v>2</v>
      </c>
      <c r="BZ538" s="45">
        <v>2</v>
      </c>
      <c r="CA538" s="45">
        <v>2</v>
      </c>
      <c r="CB538" s="45">
        <v>2</v>
      </c>
      <c r="CC538" s="45">
        <v>2</v>
      </c>
      <c r="CD538" s="45">
        <v>2</v>
      </c>
      <c r="CE538" s="45">
        <v>2</v>
      </c>
      <c r="CF538" s="45">
        <v>2</v>
      </c>
      <c r="CG538" s="45">
        <v>2</v>
      </c>
      <c r="CH538" s="45">
        <v>2</v>
      </c>
      <c r="CI538" s="45">
        <v>2</v>
      </c>
      <c r="CJ538" s="45">
        <v>2</v>
      </c>
      <c r="CK538" s="45">
        <v>2</v>
      </c>
      <c r="CL538" s="45">
        <v>2</v>
      </c>
      <c r="CM538" s="45">
        <v>2</v>
      </c>
      <c r="CN538" s="45">
        <v>2</v>
      </c>
      <c r="CO538" s="45">
        <v>2</v>
      </c>
      <c r="CP538" s="45">
        <v>2</v>
      </c>
      <c r="CQ538" s="45">
        <v>2</v>
      </c>
      <c r="CR538" s="45">
        <v>2</v>
      </c>
      <c r="CS538" s="45">
        <v>2</v>
      </c>
      <c r="CT538" s="45">
        <v>2</v>
      </c>
      <c r="CU538" s="45"/>
      <c r="CV538" s="45"/>
      <c r="CW538" s="45"/>
      <c r="CX538" s="45">
        <v>2</v>
      </c>
      <c r="CY538" s="43">
        <f t="shared" si="218"/>
        <v>38</v>
      </c>
      <c r="CZ538" s="42">
        <f t="shared" si="227"/>
        <v>1</v>
      </c>
      <c r="DA538" s="43">
        <f t="shared" si="228"/>
        <v>0</v>
      </c>
      <c r="DB538" s="42">
        <f t="shared" si="229"/>
        <v>0</v>
      </c>
      <c r="DC538" s="43">
        <f t="shared" si="221"/>
        <v>0</v>
      </c>
      <c r="DD538" s="42">
        <f t="shared" si="222"/>
        <v>0</v>
      </c>
      <c r="DE538" s="43">
        <f t="shared" si="223"/>
        <v>0</v>
      </c>
      <c r="DF538" s="42">
        <f t="shared" si="224"/>
        <v>0</v>
      </c>
      <c r="DG538" s="52">
        <f t="shared" si="225"/>
        <v>2</v>
      </c>
      <c r="DH538" s="43" t="str">
        <f t="shared" si="226"/>
        <v>Đạt mục tiêu</v>
      </c>
      <c r="DI538" s="342"/>
    </row>
    <row r="539" spans="1:113" ht="27.75" hidden="1" customHeight="1" x14ac:dyDescent="0.25">
      <c r="A539" s="645"/>
      <c r="B539" s="630"/>
      <c r="C539" s="623"/>
      <c r="D539" s="623"/>
      <c r="E539" s="623"/>
      <c r="F539" s="623"/>
      <c r="G539" s="623"/>
      <c r="H539" s="69" t="s">
        <v>143</v>
      </c>
      <c r="I539" s="301"/>
      <c r="J539" s="318" t="s">
        <v>47</v>
      </c>
      <c r="K539" s="318" t="s">
        <v>27</v>
      </c>
      <c r="L539" s="346"/>
      <c r="M539" s="318"/>
      <c r="N539" s="342"/>
      <c r="O539" s="50"/>
      <c r="P539" s="30"/>
      <c r="Q539" s="30"/>
      <c r="R539" s="30"/>
      <c r="S539" s="30"/>
      <c r="T539" s="30" t="s">
        <v>24</v>
      </c>
      <c r="U539" s="30"/>
      <c r="V539" s="318"/>
      <c r="W539" s="318"/>
      <c r="X539" s="345"/>
      <c r="Y539" s="345"/>
      <c r="Z539" s="345"/>
      <c r="AA539" s="47"/>
      <c r="AB539" s="345"/>
      <c r="AC539" s="318"/>
      <c r="AD539" s="318"/>
      <c r="AE539" s="318"/>
      <c r="AF539" s="318"/>
      <c r="AG539" s="318"/>
      <c r="AH539" s="318"/>
      <c r="AI539" s="318"/>
      <c r="AJ539" s="318"/>
      <c r="AK539" s="318"/>
      <c r="AL539" s="318"/>
      <c r="AM539" s="318"/>
      <c r="AN539" s="318"/>
      <c r="AO539" s="318"/>
      <c r="AP539" s="318"/>
      <c r="AQ539" s="318"/>
      <c r="AR539" s="318"/>
      <c r="AS539" s="318"/>
      <c r="AT539" s="318"/>
      <c r="AU539" s="318"/>
      <c r="AV539" s="318"/>
      <c r="AW539" s="318"/>
      <c r="AX539" s="318"/>
      <c r="AY539" s="342"/>
      <c r="AZ539" s="472"/>
      <c r="BA539" s="342"/>
      <c r="BB539" s="472"/>
      <c r="BC539" s="318"/>
      <c r="BD539" s="318"/>
      <c r="BE539" s="318"/>
      <c r="BF539" s="318"/>
      <c r="BG539" s="318"/>
      <c r="BH539" s="318"/>
      <c r="BI539" s="318"/>
      <c r="BJ539" s="45"/>
      <c r="BK539" s="45"/>
      <c r="BL539" s="45"/>
      <c r="BM539" s="45"/>
      <c r="BN539" s="45"/>
      <c r="BO539" s="45"/>
      <c r="BP539" s="45"/>
      <c r="BQ539" s="45"/>
      <c r="BR539" s="45"/>
      <c r="BS539" s="45"/>
      <c r="BT539" s="45"/>
      <c r="BU539" s="45"/>
      <c r="BV539" s="45"/>
      <c r="BW539" s="45"/>
      <c r="BX539" s="45"/>
      <c r="BY539" s="45"/>
      <c r="BZ539" s="45"/>
      <c r="CA539" s="45"/>
      <c r="CB539" s="45"/>
      <c r="CC539" s="45"/>
      <c r="CD539" s="45"/>
      <c r="CE539" s="45"/>
      <c r="CF539" s="45"/>
      <c r="CG539" s="45"/>
      <c r="CH539" s="45"/>
      <c r="CI539" s="45"/>
      <c r="CJ539" s="45"/>
      <c r="CK539" s="45"/>
      <c r="CL539" s="45"/>
      <c r="CM539" s="45"/>
      <c r="CN539" s="45"/>
      <c r="CO539" s="45"/>
      <c r="CP539" s="45"/>
      <c r="CQ539" s="45"/>
      <c r="CR539" s="45"/>
      <c r="CS539" s="45"/>
      <c r="CT539" s="45"/>
      <c r="CU539" s="45"/>
      <c r="CV539" s="45"/>
      <c r="CW539" s="45"/>
      <c r="CX539" s="45"/>
      <c r="CY539" s="43"/>
      <c r="CZ539" s="42"/>
      <c r="DA539" s="43"/>
      <c r="DB539" s="42"/>
      <c r="DC539" s="43"/>
      <c r="DD539" s="42"/>
      <c r="DE539" s="43"/>
      <c r="DF539" s="42"/>
      <c r="DG539" s="52"/>
      <c r="DH539" s="43"/>
      <c r="DI539" s="342"/>
    </row>
    <row r="540" spans="1:113" s="38" customFormat="1" ht="27.75" hidden="1" customHeight="1" x14ac:dyDescent="0.25">
      <c r="A540" s="645"/>
      <c r="B540" s="630"/>
      <c r="C540" s="623"/>
      <c r="D540" s="623"/>
      <c r="E540" s="623"/>
      <c r="F540" s="623"/>
      <c r="G540" s="623"/>
      <c r="H540" s="68" t="s">
        <v>142</v>
      </c>
      <c r="I540" s="327"/>
      <c r="J540" s="329" t="s">
        <v>43</v>
      </c>
      <c r="K540" s="329" t="s">
        <v>140</v>
      </c>
      <c r="L540" s="310" t="s">
        <v>26</v>
      </c>
      <c r="M540" s="341" t="s">
        <v>37</v>
      </c>
      <c r="N540" s="51" t="s">
        <v>24</v>
      </c>
      <c r="O540" s="50"/>
      <c r="P540" s="326"/>
      <c r="Q540" s="326"/>
      <c r="R540" s="326"/>
      <c r="S540" s="324" t="s">
        <v>24</v>
      </c>
      <c r="T540" s="341"/>
      <c r="U540" s="341"/>
      <c r="V540" s="326"/>
      <c r="W540" s="326"/>
      <c r="X540" s="341"/>
      <c r="Y540" s="326"/>
      <c r="Z540" s="326"/>
      <c r="AA540" s="47">
        <v>1</v>
      </c>
      <c r="AB540" s="326"/>
      <c r="AC540" s="341"/>
      <c r="AD540" s="329"/>
      <c r="AE540" s="329"/>
      <c r="AF540" s="329"/>
      <c r="AG540" s="329"/>
      <c r="AH540" s="341"/>
      <c r="AI540" s="341"/>
      <c r="AJ540" s="341"/>
      <c r="AK540" s="318"/>
      <c r="AL540" s="329" t="s">
        <v>56</v>
      </c>
      <c r="AM540" s="329" t="s">
        <v>56</v>
      </c>
      <c r="AN540" s="329" t="s">
        <v>56</v>
      </c>
      <c r="AO540" s="329" t="s">
        <v>56</v>
      </c>
      <c r="AP540" s="329"/>
      <c r="AQ540" s="329"/>
      <c r="AR540" s="329"/>
      <c r="AS540" s="329"/>
      <c r="AT540" s="329"/>
      <c r="AU540" s="329"/>
      <c r="AV540" s="329"/>
      <c r="AW540" s="329"/>
      <c r="AX540" s="329"/>
      <c r="AY540" s="39"/>
      <c r="AZ540" s="39"/>
      <c r="BA540" s="39"/>
      <c r="BB540" s="39"/>
      <c r="BC540" s="329"/>
      <c r="BD540" s="329"/>
      <c r="BE540" s="329"/>
      <c r="BF540" s="329"/>
      <c r="BG540" s="329"/>
      <c r="BH540" s="329"/>
      <c r="BI540" s="329"/>
      <c r="BJ540" s="45">
        <v>2</v>
      </c>
      <c r="BK540" s="45">
        <v>1</v>
      </c>
      <c r="BL540" s="45">
        <v>2</v>
      </c>
      <c r="BM540" s="45">
        <v>2</v>
      </c>
      <c r="BN540" s="45">
        <v>2</v>
      </c>
      <c r="BO540" s="45">
        <v>2</v>
      </c>
      <c r="BP540" s="45">
        <v>2</v>
      </c>
      <c r="BQ540" s="45">
        <v>2</v>
      </c>
      <c r="BR540" s="45">
        <v>2</v>
      </c>
      <c r="BS540" s="45">
        <v>2</v>
      </c>
      <c r="BT540" s="45">
        <v>1</v>
      </c>
      <c r="BU540" s="45">
        <v>2</v>
      </c>
      <c r="BV540" s="45">
        <v>2</v>
      </c>
      <c r="BW540" s="45">
        <v>2</v>
      </c>
      <c r="BX540" s="45">
        <v>2</v>
      </c>
      <c r="BY540" s="45">
        <v>2</v>
      </c>
      <c r="BZ540" s="45">
        <v>1</v>
      </c>
      <c r="CA540" s="45">
        <v>2</v>
      </c>
      <c r="CB540" s="45">
        <v>2</v>
      </c>
      <c r="CC540" s="45">
        <v>2</v>
      </c>
      <c r="CD540" s="45">
        <v>2</v>
      </c>
      <c r="CE540" s="45">
        <v>2</v>
      </c>
      <c r="CF540" s="45">
        <v>2</v>
      </c>
      <c r="CG540" s="45">
        <v>2</v>
      </c>
      <c r="CH540" s="45">
        <v>2</v>
      </c>
      <c r="CI540" s="45">
        <v>2</v>
      </c>
      <c r="CJ540" s="45">
        <v>2</v>
      </c>
      <c r="CK540" s="45">
        <v>2</v>
      </c>
      <c r="CL540" s="45">
        <v>2</v>
      </c>
      <c r="CM540" s="45">
        <v>2</v>
      </c>
      <c r="CN540" s="45">
        <v>1</v>
      </c>
      <c r="CO540" s="45">
        <v>2</v>
      </c>
      <c r="CP540" s="45">
        <v>2</v>
      </c>
      <c r="CQ540" s="45">
        <v>2</v>
      </c>
      <c r="CR540" s="45">
        <v>2</v>
      </c>
      <c r="CS540" s="45">
        <v>2</v>
      </c>
      <c r="CT540" s="45">
        <v>2</v>
      </c>
      <c r="CU540" s="45">
        <v>2</v>
      </c>
      <c r="CV540" s="45">
        <v>2</v>
      </c>
      <c r="CW540" s="45">
        <v>2</v>
      </c>
      <c r="CX540" s="45">
        <v>2</v>
      </c>
      <c r="CY540" s="40">
        <f>COUNTIF($BI540:$CX540,2)</f>
        <v>37</v>
      </c>
      <c r="CZ540" s="53">
        <f>CY540/COUNTA($BI540:$CX540)</f>
        <v>0.90243902439024393</v>
      </c>
      <c r="DA540" s="40">
        <f>COUNTIF($BJ540:$CX540,1)</f>
        <v>4</v>
      </c>
      <c r="DB540" s="44">
        <f>DA540/COUNTA($BJ540:$CX540)</f>
        <v>9.7560975609756101E-2</v>
      </c>
      <c r="DC540" s="40">
        <f t="shared" ref="DC540:DC557" si="230">COUNTIF($BI540:$CX540,0)</f>
        <v>0</v>
      </c>
      <c r="DD540" s="44">
        <f t="shared" ref="DD540:DD557" si="231">DC540/COUNTA($BI540:$CX540)</f>
        <v>0</v>
      </c>
      <c r="DE540" s="43">
        <f t="shared" ref="DE540:DE557" si="232">COUNTIF($BI540:$CX540,"KĐG")</f>
        <v>0</v>
      </c>
      <c r="DF540" s="42">
        <f t="shared" ref="DF540:DF557" si="233">DE540/COUNTA($BI540:$CX540)</f>
        <v>0</v>
      </c>
      <c r="DG540" s="41">
        <f t="shared" ref="DG540:DG553" si="234">(((CY540*2)+(DA540*1)+(DC540*0)))/COUNTA($BI540:$CX540)</f>
        <v>1.9024390243902438</v>
      </c>
      <c r="DH540" s="40" t="str">
        <f t="shared" ref="DH540:DH557" si="235">IF(DG540&gt;=1.6,"Đạt mục tiêu",IF(DG540&gt;=1,"Cần cố gắng","Chưa đạt"))</f>
        <v>Đạt mục tiêu</v>
      </c>
      <c r="DI540" s="39"/>
    </row>
    <row r="541" spans="1:113" s="38" customFormat="1" ht="27.75" hidden="1" customHeight="1" x14ac:dyDescent="0.25">
      <c r="A541" s="645"/>
      <c r="B541" s="630"/>
      <c r="C541" s="623"/>
      <c r="D541" s="623"/>
      <c r="E541" s="623"/>
      <c r="F541" s="623"/>
      <c r="G541" s="623"/>
      <c r="H541" s="67" t="s">
        <v>141</v>
      </c>
      <c r="I541" s="327">
        <v>1</v>
      </c>
      <c r="J541" s="329" t="s">
        <v>52</v>
      </c>
      <c r="K541" s="329" t="s">
        <v>140</v>
      </c>
      <c r="L541" s="310" t="s">
        <v>26</v>
      </c>
      <c r="M541" s="341" t="s">
        <v>37</v>
      </c>
      <c r="N541" s="51" t="s">
        <v>24</v>
      </c>
      <c r="O541" s="50">
        <v>1</v>
      </c>
      <c r="P541" s="326"/>
      <c r="Q541" s="326"/>
      <c r="R541" s="326"/>
      <c r="S541" s="326"/>
      <c r="T541" s="326"/>
      <c r="U541" s="326"/>
      <c r="V541" s="326"/>
      <c r="W541" s="326"/>
      <c r="X541" s="341" t="s">
        <v>24</v>
      </c>
      <c r="Y541" s="326"/>
      <c r="Z541" s="326"/>
      <c r="AA541" s="47">
        <f t="shared" ref="AA541:AA557" si="236">COUNTIF(P541:Z541,"x")</f>
        <v>1</v>
      </c>
      <c r="AB541" s="326"/>
      <c r="AC541" s="341"/>
      <c r="AD541" s="329"/>
      <c r="AE541" s="329"/>
      <c r="AF541" s="329"/>
      <c r="AG541" s="329"/>
      <c r="AH541" s="341"/>
      <c r="AI541" s="341"/>
      <c r="AJ541" s="341"/>
      <c r="AK541" s="341"/>
      <c r="AL541" s="329"/>
      <c r="AM541" s="329"/>
      <c r="AN541" s="329"/>
      <c r="AO541" s="329"/>
      <c r="AP541" s="329"/>
      <c r="AQ541" s="329"/>
      <c r="AR541" s="329"/>
      <c r="AS541" s="329"/>
      <c r="AT541" s="329"/>
      <c r="AU541" s="329"/>
      <c r="AV541" s="329"/>
      <c r="AW541" s="329"/>
      <c r="AX541" s="329"/>
      <c r="AY541" s="39"/>
      <c r="AZ541" s="39"/>
      <c r="BA541" s="39"/>
      <c r="BB541" s="39"/>
      <c r="BC541" s="329"/>
      <c r="BD541" s="329" t="s">
        <v>46</v>
      </c>
      <c r="BE541" s="329"/>
      <c r="BF541" s="329"/>
      <c r="BG541" s="329"/>
      <c r="BH541" s="329"/>
      <c r="BI541" s="329"/>
      <c r="BJ541" s="45">
        <v>2</v>
      </c>
      <c r="BK541" s="45">
        <v>2</v>
      </c>
      <c r="BL541" s="45">
        <v>2</v>
      </c>
      <c r="BM541" s="45">
        <v>2</v>
      </c>
      <c r="BN541" s="45">
        <v>2</v>
      </c>
      <c r="BO541" s="45">
        <v>2</v>
      </c>
      <c r="BP541" s="45">
        <v>2</v>
      </c>
      <c r="BQ541" s="45">
        <v>2</v>
      </c>
      <c r="BR541" s="45">
        <v>2</v>
      </c>
      <c r="BS541" s="45">
        <v>2</v>
      </c>
      <c r="BT541" s="45">
        <v>2</v>
      </c>
      <c r="BU541" s="45">
        <v>2</v>
      </c>
      <c r="BV541" s="45">
        <v>2</v>
      </c>
      <c r="BW541" s="45">
        <v>2</v>
      </c>
      <c r="BX541" s="45">
        <v>2</v>
      </c>
      <c r="BY541" s="45">
        <v>2</v>
      </c>
      <c r="BZ541" s="45">
        <v>2</v>
      </c>
      <c r="CA541" s="45">
        <v>2</v>
      </c>
      <c r="CB541" s="45">
        <v>2</v>
      </c>
      <c r="CC541" s="45">
        <v>2</v>
      </c>
      <c r="CD541" s="45">
        <v>2</v>
      </c>
      <c r="CE541" s="45">
        <v>2</v>
      </c>
      <c r="CF541" s="45">
        <v>2</v>
      </c>
      <c r="CG541" s="45">
        <v>2</v>
      </c>
      <c r="CH541" s="45">
        <v>2</v>
      </c>
      <c r="CI541" s="45">
        <v>2</v>
      </c>
      <c r="CJ541" s="45">
        <v>2</v>
      </c>
      <c r="CK541" s="45">
        <v>2</v>
      </c>
      <c r="CL541" s="45">
        <v>2</v>
      </c>
      <c r="CM541" s="45">
        <v>2</v>
      </c>
      <c r="CN541" s="45">
        <v>2</v>
      </c>
      <c r="CO541" s="45">
        <v>2</v>
      </c>
      <c r="CP541" s="45">
        <v>2</v>
      </c>
      <c r="CQ541" s="45">
        <v>2</v>
      </c>
      <c r="CR541" s="45">
        <v>2</v>
      </c>
      <c r="CS541" s="45">
        <v>2</v>
      </c>
      <c r="CT541" s="45">
        <v>2</v>
      </c>
      <c r="CU541" s="45"/>
      <c r="CV541" s="45"/>
      <c r="CW541" s="45"/>
      <c r="CX541" s="45">
        <v>2</v>
      </c>
      <c r="CY541" s="43">
        <f>COUNTIF($BI541:$CX541,2)</f>
        <v>38</v>
      </c>
      <c r="CZ541" s="42">
        <f>CY541/COUNTA($BI541:$CX541)</f>
        <v>1</v>
      </c>
      <c r="DA541" s="43">
        <f>COUNTIF($BI541:$CX541,1)</f>
        <v>0</v>
      </c>
      <c r="DB541" s="42">
        <f>DA541/COUNTA($BI541:$CX541)</f>
        <v>0</v>
      </c>
      <c r="DC541" s="43">
        <f t="shared" si="230"/>
        <v>0</v>
      </c>
      <c r="DD541" s="42">
        <f t="shared" si="231"/>
        <v>0</v>
      </c>
      <c r="DE541" s="43">
        <f t="shared" si="232"/>
        <v>0</v>
      </c>
      <c r="DF541" s="42">
        <f t="shared" si="233"/>
        <v>0</v>
      </c>
      <c r="DG541" s="52">
        <f t="shared" si="234"/>
        <v>2</v>
      </c>
      <c r="DH541" s="43" t="str">
        <f t="shared" si="235"/>
        <v>Đạt mục tiêu</v>
      </c>
      <c r="DI541" s="39"/>
    </row>
    <row r="542" spans="1:113" s="38" customFormat="1" ht="27.75" hidden="1" customHeight="1" x14ac:dyDescent="0.25">
      <c r="A542" s="645"/>
      <c r="B542" s="631"/>
      <c r="C542" s="623"/>
      <c r="D542" s="623"/>
      <c r="E542" s="623"/>
      <c r="F542" s="623"/>
      <c r="G542" s="623"/>
      <c r="H542" s="67" t="s">
        <v>139</v>
      </c>
      <c r="I542" s="327">
        <v>1</v>
      </c>
      <c r="J542" s="329" t="s">
        <v>41</v>
      </c>
      <c r="K542" s="329" t="s">
        <v>27</v>
      </c>
      <c r="L542" s="310" t="s">
        <v>26</v>
      </c>
      <c r="M542" s="341" t="s">
        <v>37</v>
      </c>
      <c r="N542" s="51" t="s">
        <v>24</v>
      </c>
      <c r="O542" s="50">
        <v>1</v>
      </c>
      <c r="P542" s="326"/>
      <c r="Q542" s="326"/>
      <c r="R542" s="326"/>
      <c r="S542" s="326"/>
      <c r="T542" s="326"/>
      <c r="U542" s="326"/>
      <c r="V542" s="326"/>
      <c r="W542" s="326"/>
      <c r="X542" s="326"/>
      <c r="Y542" s="341" t="s">
        <v>24</v>
      </c>
      <c r="Z542" s="326"/>
      <c r="AA542" s="47">
        <f t="shared" si="236"/>
        <v>1</v>
      </c>
      <c r="AB542" s="326"/>
      <c r="AC542" s="341"/>
      <c r="AD542" s="329"/>
      <c r="AE542" s="329"/>
      <c r="AF542" s="329"/>
      <c r="AG542" s="329"/>
      <c r="AH542" s="341"/>
      <c r="AI542" s="341"/>
      <c r="AJ542" s="341"/>
      <c r="AK542" s="341"/>
      <c r="AL542" s="329"/>
      <c r="AM542" s="329"/>
      <c r="AN542" s="329"/>
      <c r="AO542" s="329"/>
      <c r="AP542" s="329"/>
      <c r="AQ542" s="329"/>
      <c r="AR542" s="329"/>
      <c r="AS542" s="329"/>
      <c r="AT542" s="329"/>
      <c r="AU542" s="329"/>
      <c r="AV542" s="329"/>
      <c r="AW542" s="329"/>
      <c r="AX542" s="329"/>
      <c r="AY542" s="39"/>
      <c r="AZ542" s="39"/>
      <c r="BA542" s="39"/>
      <c r="BB542" s="39"/>
      <c r="BC542" s="329"/>
      <c r="BD542" s="329"/>
      <c r="BE542" s="329"/>
      <c r="BF542" s="329" t="s">
        <v>46</v>
      </c>
      <c r="BG542" s="329"/>
      <c r="BH542" s="329"/>
      <c r="BI542" s="329"/>
      <c r="BJ542" s="45">
        <v>2</v>
      </c>
      <c r="BK542" s="45">
        <v>2</v>
      </c>
      <c r="BL542" s="45">
        <v>2</v>
      </c>
      <c r="BM542" s="45">
        <v>2</v>
      </c>
      <c r="BN542" s="45">
        <v>2</v>
      </c>
      <c r="BO542" s="45">
        <v>2</v>
      </c>
      <c r="BP542" s="45">
        <v>2</v>
      </c>
      <c r="BQ542" s="45">
        <v>2</v>
      </c>
      <c r="BR542" s="45">
        <v>2</v>
      </c>
      <c r="BS542" s="45">
        <v>2</v>
      </c>
      <c r="BT542" s="45">
        <v>2</v>
      </c>
      <c r="BU542" s="45">
        <v>2</v>
      </c>
      <c r="BV542" s="45">
        <v>2</v>
      </c>
      <c r="BW542" s="45">
        <v>2</v>
      </c>
      <c r="BX542" s="45">
        <v>2</v>
      </c>
      <c r="BY542" s="45">
        <v>2</v>
      </c>
      <c r="BZ542" s="45">
        <v>2</v>
      </c>
      <c r="CA542" s="45">
        <v>2</v>
      </c>
      <c r="CB542" s="45">
        <v>2</v>
      </c>
      <c r="CC542" s="45">
        <v>2</v>
      </c>
      <c r="CD542" s="45">
        <v>2</v>
      </c>
      <c r="CE542" s="45">
        <v>2</v>
      </c>
      <c r="CF542" s="45">
        <v>2</v>
      </c>
      <c r="CG542" s="45">
        <v>2</v>
      </c>
      <c r="CH542" s="45">
        <v>2</v>
      </c>
      <c r="CI542" s="45">
        <v>2</v>
      </c>
      <c r="CJ542" s="45">
        <v>2</v>
      </c>
      <c r="CK542" s="45">
        <v>2</v>
      </c>
      <c r="CL542" s="45">
        <v>2</v>
      </c>
      <c r="CM542" s="45">
        <v>2</v>
      </c>
      <c r="CN542" s="45">
        <v>2</v>
      </c>
      <c r="CO542" s="45">
        <v>2</v>
      </c>
      <c r="CP542" s="45">
        <v>2</v>
      </c>
      <c r="CQ542" s="45">
        <v>2</v>
      </c>
      <c r="CR542" s="45">
        <v>2</v>
      </c>
      <c r="CS542" s="45">
        <v>2</v>
      </c>
      <c r="CT542" s="45">
        <v>2</v>
      </c>
      <c r="CU542" s="45"/>
      <c r="CV542" s="45"/>
      <c r="CW542" s="45"/>
      <c r="CX542" s="45">
        <v>2</v>
      </c>
      <c r="CY542" s="43">
        <f>COUNTIF($BI542:$CX542,2)</f>
        <v>38</v>
      </c>
      <c r="CZ542" s="42">
        <f>CY542/COUNTA($BI542:$CX542)</f>
        <v>1</v>
      </c>
      <c r="DA542" s="43">
        <f>COUNTIF($BI542:$CX542,1)</f>
        <v>0</v>
      </c>
      <c r="DB542" s="42">
        <f>DA542/COUNTA($BI542:$CX542)</f>
        <v>0</v>
      </c>
      <c r="DC542" s="43">
        <f t="shared" si="230"/>
        <v>0</v>
      </c>
      <c r="DD542" s="42">
        <f t="shared" si="231"/>
        <v>0</v>
      </c>
      <c r="DE542" s="43">
        <f t="shared" si="232"/>
        <v>0</v>
      </c>
      <c r="DF542" s="42">
        <f t="shared" si="233"/>
        <v>0</v>
      </c>
      <c r="DG542" s="52">
        <f t="shared" si="234"/>
        <v>2</v>
      </c>
      <c r="DH542" s="43" t="str">
        <f t="shared" si="235"/>
        <v>Đạt mục tiêu</v>
      </c>
      <c r="DI542" s="39"/>
    </row>
    <row r="543" spans="1:113" s="38" customFormat="1" ht="67.5" customHeight="1" x14ac:dyDescent="0.25">
      <c r="A543" s="627">
        <v>63</v>
      </c>
      <c r="B543" s="629"/>
      <c r="C543" s="632" t="s">
        <v>138</v>
      </c>
      <c r="D543" s="623" t="s">
        <v>35</v>
      </c>
      <c r="E543" s="632" t="s">
        <v>138</v>
      </c>
      <c r="F543" s="623" t="s">
        <v>34</v>
      </c>
      <c r="G543" s="623" t="s">
        <v>138</v>
      </c>
      <c r="H543" s="330" t="s">
        <v>1162</v>
      </c>
      <c r="I543" s="528" t="s">
        <v>1123</v>
      </c>
      <c r="J543" s="392" t="s">
        <v>33</v>
      </c>
      <c r="K543" s="580" t="s">
        <v>27</v>
      </c>
      <c r="L543" s="405" t="s">
        <v>26</v>
      </c>
      <c r="M543" s="341" t="s">
        <v>37</v>
      </c>
      <c r="N543" s="51" t="s">
        <v>24</v>
      </c>
      <c r="O543" s="50"/>
      <c r="P543" s="326" t="s">
        <v>24</v>
      </c>
      <c r="Q543" s="326"/>
      <c r="R543" s="326"/>
      <c r="S543" s="326"/>
      <c r="T543" s="326"/>
      <c r="U543" s="326"/>
      <c r="V543" s="326"/>
      <c r="W543" s="326"/>
      <c r="X543" s="326"/>
      <c r="Y543" s="326"/>
      <c r="Z543" s="341"/>
      <c r="AA543" s="47">
        <f t="shared" si="236"/>
        <v>1</v>
      </c>
      <c r="AB543" s="329" t="s">
        <v>23</v>
      </c>
      <c r="AC543" s="341" t="s">
        <v>23</v>
      </c>
      <c r="AD543" s="329" t="s">
        <v>23</v>
      </c>
      <c r="AE543" s="329"/>
      <c r="AF543" s="329"/>
      <c r="AG543" s="329"/>
      <c r="AH543" s="341"/>
      <c r="AI543" s="341"/>
      <c r="AJ543" s="341"/>
      <c r="AK543" s="341"/>
      <c r="AL543" s="329"/>
      <c r="AM543" s="329"/>
      <c r="AN543" s="329"/>
      <c r="AO543" s="329"/>
      <c r="AP543" s="329"/>
      <c r="AQ543" s="329"/>
      <c r="AR543" s="329"/>
      <c r="AS543" s="329"/>
      <c r="AT543" s="329"/>
      <c r="AU543" s="329"/>
      <c r="AV543" s="329"/>
      <c r="AW543" s="329"/>
      <c r="AX543" s="329"/>
      <c r="AY543" s="580"/>
      <c r="AZ543" s="47"/>
      <c r="BA543" s="47" t="s">
        <v>23</v>
      </c>
      <c r="BB543" s="47" t="s">
        <v>23</v>
      </c>
      <c r="BC543" s="329"/>
      <c r="BD543" s="329"/>
      <c r="BE543" s="329"/>
      <c r="BF543" s="329"/>
      <c r="BG543" s="329"/>
      <c r="BH543" s="329"/>
      <c r="BI543" s="329"/>
      <c r="BJ543" s="45">
        <v>2</v>
      </c>
      <c r="BK543" s="45">
        <v>1</v>
      </c>
      <c r="BL543" s="45">
        <v>1</v>
      </c>
      <c r="BM543" s="45">
        <v>2</v>
      </c>
      <c r="BN543" s="45">
        <v>2</v>
      </c>
      <c r="BO543" s="45">
        <v>2</v>
      </c>
      <c r="BP543" s="45">
        <v>2</v>
      </c>
      <c r="BQ543" s="45">
        <v>2</v>
      </c>
      <c r="BR543" s="45">
        <v>1</v>
      </c>
      <c r="BS543" s="45">
        <v>2</v>
      </c>
      <c r="BT543" s="45">
        <v>1</v>
      </c>
      <c r="BU543" s="45">
        <v>2</v>
      </c>
      <c r="BV543" s="45">
        <v>1</v>
      </c>
      <c r="BW543" s="45">
        <v>2</v>
      </c>
      <c r="BX543" s="45">
        <v>2</v>
      </c>
      <c r="BY543" s="45">
        <v>2</v>
      </c>
      <c r="BZ543" s="45">
        <v>1</v>
      </c>
      <c r="CA543" s="45">
        <v>2</v>
      </c>
      <c r="CB543" s="45">
        <v>1</v>
      </c>
      <c r="CC543" s="45">
        <v>2</v>
      </c>
      <c r="CD543" s="45">
        <v>2</v>
      </c>
      <c r="CE543" s="45">
        <v>2</v>
      </c>
      <c r="CF543" s="45">
        <v>2</v>
      </c>
      <c r="CG543" s="45">
        <v>1</v>
      </c>
      <c r="CH543" s="45">
        <v>2</v>
      </c>
      <c r="CI543" s="45">
        <v>2</v>
      </c>
      <c r="CJ543" s="45">
        <v>2</v>
      </c>
      <c r="CK543" s="45">
        <v>2</v>
      </c>
      <c r="CL543" s="45">
        <v>2</v>
      </c>
      <c r="CM543" s="45">
        <v>2</v>
      </c>
      <c r="CN543" s="45">
        <v>1</v>
      </c>
      <c r="CO543" s="45">
        <v>1</v>
      </c>
      <c r="CP543" s="45">
        <v>2</v>
      </c>
      <c r="CQ543" s="45">
        <v>2</v>
      </c>
      <c r="CR543" s="45">
        <v>2</v>
      </c>
      <c r="CS543" s="45">
        <v>2</v>
      </c>
      <c r="CT543" s="45">
        <v>2</v>
      </c>
      <c r="CU543" s="45">
        <v>2</v>
      </c>
      <c r="CV543" s="45">
        <v>2</v>
      </c>
      <c r="CW543" s="45">
        <v>2</v>
      </c>
      <c r="CX543" s="45">
        <v>1</v>
      </c>
      <c r="CY543" s="40">
        <f t="shared" ref="CY543:CY549" si="237">COUNTIF($BJ543:$CX543,2)</f>
        <v>30</v>
      </c>
      <c r="CZ543" s="44">
        <f>CY543/COUNTA($BJ543:$CX543)</f>
        <v>0.73170731707317072</v>
      </c>
      <c r="DA543" s="40">
        <f t="shared" ref="DA543:DA549" si="238">COUNTIF($BJ543:$CX543,1)</f>
        <v>11</v>
      </c>
      <c r="DB543" s="44">
        <f t="shared" ref="DB543:DB548" si="239">DA543/COUNTA($BJ543:$CX543)</f>
        <v>0.26829268292682928</v>
      </c>
      <c r="DC543" s="40">
        <f t="shared" si="230"/>
        <v>0</v>
      </c>
      <c r="DD543" s="44">
        <f t="shared" si="231"/>
        <v>0</v>
      </c>
      <c r="DE543" s="43">
        <f t="shared" si="232"/>
        <v>0</v>
      </c>
      <c r="DF543" s="42">
        <f t="shared" si="233"/>
        <v>0</v>
      </c>
      <c r="DG543" s="41">
        <f t="shared" si="234"/>
        <v>1.7317073170731707</v>
      </c>
      <c r="DH543" s="40" t="str">
        <f t="shared" si="235"/>
        <v>Đạt mục tiêu</v>
      </c>
      <c r="DI543" s="47"/>
    </row>
    <row r="544" spans="1:113" s="38" customFormat="1" ht="28.5" hidden="1" customHeight="1" x14ac:dyDescent="0.25">
      <c r="A544" s="628"/>
      <c r="B544" s="630"/>
      <c r="C544" s="623"/>
      <c r="D544" s="623"/>
      <c r="E544" s="623"/>
      <c r="F544" s="623"/>
      <c r="G544" s="623"/>
      <c r="H544" s="329" t="s">
        <v>137</v>
      </c>
      <c r="I544" s="327"/>
      <c r="J544" s="341" t="s">
        <v>30</v>
      </c>
      <c r="K544" s="329" t="s">
        <v>27</v>
      </c>
      <c r="L544" s="310" t="s">
        <v>26</v>
      </c>
      <c r="M544" s="341" t="s">
        <v>37</v>
      </c>
      <c r="N544" s="51" t="s">
        <v>24</v>
      </c>
      <c r="O544" s="50"/>
      <c r="P544" s="326"/>
      <c r="Q544" s="324" t="s">
        <v>24</v>
      </c>
      <c r="R544" s="326"/>
      <c r="S544" s="326"/>
      <c r="T544" s="326"/>
      <c r="U544" s="326"/>
      <c r="V544" s="326"/>
      <c r="W544" s="326"/>
      <c r="X544" s="326"/>
      <c r="Y544" s="326"/>
      <c r="Z544" s="341"/>
      <c r="AA544" s="47">
        <f t="shared" si="236"/>
        <v>1</v>
      </c>
      <c r="AB544" s="341"/>
      <c r="AC544" s="341"/>
      <c r="AD544" s="329"/>
      <c r="AE544" s="329" t="s">
        <v>40</v>
      </c>
      <c r="AF544" s="329" t="s">
        <v>23</v>
      </c>
      <c r="AG544" s="329"/>
      <c r="AH544" s="341"/>
      <c r="AI544" s="341"/>
      <c r="AJ544" s="341"/>
      <c r="AK544" s="341"/>
      <c r="AL544" s="329"/>
      <c r="AM544" s="329"/>
      <c r="AN544" s="329"/>
      <c r="AO544" s="329"/>
      <c r="AP544" s="329"/>
      <c r="AQ544" s="329"/>
      <c r="AR544" s="329"/>
      <c r="AS544" s="329"/>
      <c r="AT544" s="329"/>
      <c r="AU544" s="329"/>
      <c r="AV544" s="329"/>
      <c r="AW544" s="329"/>
      <c r="AX544" s="329"/>
      <c r="AY544" s="39"/>
      <c r="AZ544" s="39"/>
      <c r="BA544" s="39"/>
      <c r="BB544" s="39"/>
      <c r="BC544" s="329"/>
      <c r="BD544" s="329"/>
      <c r="BE544" s="329"/>
      <c r="BF544" s="329"/>
      <c r="BG544" s="329"/>
      <c r="BH544" s="329"/>
      <c r="BI544" s="329"/>
      <c r="BJ544" s="45">
        <v>2</v>
      </c>
      <c r="BK544" s="45">
        <v>1</v>
      </c>
      <c r="BL544" s="45">
        <v>2</v>
      </c>
      <c r="BM544" s="45">
        <v>2</v>
      </c>
      <c r="BN544" s="45">
        <v>2</v>
      </c>
      <c r="BO544" s="45">
        <v>2</v>
      </c>
      <c r="BP544" s="45">
        <v>2</v>
      </c>
      <c r="BQ544" s="45">
        <v>2</v>
      </c>
      <c r="BR544" s="45">
        <v>2</v>
      </c>
      <c r="BS544" s="45">
        <v>2</v>
      </c>
      <c r="BT544" s="45">
        <v>1</v>
      </c>
      <c r="BU544" s="45">
        <v>2</v>
      </c>
      <c r="BV544" s="45">
        <v>2</v>
      </c>
      <c r="BW544" s="45">
        <v>2</v>
      </c>
      <c r="BX544" s="45">
        <v>2</v>
      </c>
      <c r="BY544" s="45">
        <v>2</v>
      </c>
      <c r="BZ544" s="45">
        <v>1</v>
      </c>
      <c r="CA544" s="45">
        <v>2</v>
      </c>
      <c r="CB544" s="45">
        <v>2</v>
      </c>
      <c r="CC544" s="45">
        <v>2</v>
      </c>
      <c r="CD544" s="45">
        <v>2</v>
      </c>
      <c r="CE544" s="45">
        <v>2</v>
      </c>
      <c r="CF544" s="45">
        <v>2</v>
      </c>
      <c r="CG544" s="45">
        <v>2</v>
      </c>
      <c r="CH544" s="45">
        <v>2</v>
      </c>
      <c r="CI544" s="45">
        <v>2</v>
      </c>
      <c r="CJ544" s="45">
        <v>2</v>
      </c>
      <c r="CK544" s="45">
        <v>2</v>
      </c>
      <c r="CL544" s="45">
        <v>2</v>
      </c>
      <c r="CM544" s="45">
        <v>2</v>
      </c>
      <c r="CN544" s="45">
        <v>1</v>
      </c>
      <c r="CO544" s="45">
        <v>2</v>
      </c>
      <c r="CP544" s="45">
        <v>2</v>
      </c>
      <c r="CQ544" s="45">
        <v>2</v>
      </c>
      <c r="CR544" s="45">
        <v>2</v>
      </c>
      <c r="CS544" s="45">
        <v>2</v>
      </c>
      <c r="CT544" s="45">
        <v>2</v>
      </c>
      <c r="CU544" s="45">
        <v>2</v>
      </c>
      <c r="CV544" s="45">
        <v>2</v>
      </c>
      <c r="CW544" s="45">
        <v>2</v>
      </c>
      <c r="CX544" s="45">
        <v>2</v>
      </c>
      <c r="CY544" s="40">
        <f t="shared" si="237"/>
        <v>37</v>
      </c>
      <c r="CZ544" s="44">
        <f>CY544/COUNTA($BJ544:$CX544)</f>
        <v>0.90243902439024393</v>
      </c>
      <c r="DA544" s="40">
        <f t="shared" si="238"/>
        <v>4</v>
      </c>
      <c r="DB544" s="44">
        <f t="shared" si="239"/>
        <v>9.7560975609756101E-2</v>
      </c>
      <c r="DC544" s="40">
        <f t="shared" si="230"/>
        <v>0</v>
      </c>
      <c r="DD544" s="44">
        <f t="shared" si="231"/>
        <v>0</v>
      </c>
      <c r="DE544" s="43">
        <f t="shared" si="232"/>
        <v>0</v>
      </c>
      <c r="DF544" s="42">
        <f t="shared" si="233"/>
        <v>0</v>
      </c>
      <c r="DG544" s="41">
        <f t="shared" si="234"/>
        <v>1.9024390243902438</v>
      </c>
      <c r="DH544" s="40" t="str">
        <f t="shared" si="235"/>
        <v>Đạt mục tiêu</v>
      </c>
      <c r="DI544" s="39"/>
    </row>
    <row r="545" spans="1:113" s="38" customFormat="1" ht="28.5" hidden="1" customHeight="1" x14ac:dyDescent="0.25">
      <c r="A545" s="628"/>
      <c r="B545" s="630"/>
      <c r="C545" s="623"/>
      <c r="D545" s="623"/>
      <c r="E545" s="623"/>
      <c r="F545" s="623"/>
      <c r="G545" s="623"/>
      <c r="H545" s="329" t="s">
        <v>134</v>
      </c>
      <c r="I545" s="327"/>
      <c r="J545" s="341" t="s">
        <v>28</v>
      </c>
      <c r="K545" s="329" t="s">
        <v>27</v>
      </c>
      <c r="L545" s="310" t="s">
        <v>26</v>
      </c>
      <c r="M545" s="341" t="s">
        <v>37</v>
      </c>
      <c r="N545" s="51" t="s">
        <v>24</v>
      </c>
      <c r="O545" s="50"/>
      <c r="P545" s="326"/>
      <c r="Q545" s="326"/>
      <c r="R545" s="324" t="s">
        <v>24</v>
      </c>
      <c r="S545" s="326"/>
      <c r="T545" s="326"/>
      <c r="U545" s="326"/>
      <c r="V545" s="326"/>
      <c r="W545" s="326"/>
      <c r="X545" s="326"/>
      <c r="Y545" s="326"/>
      <c r="Z545" s="341"/>
      <c r="AA545" s="47">
        <f t="shared" si="236"/>
        <v>1</v>
      </c>
      <c r="AB545" s="341"/>
      <c r="AC545" s="341"/>
      <c r="AD545" s="329"/>
      <c r="AE545" s="329"/>
      <c r="AF545" s="329"/>
      <c r="AG545" s="329" t="s">
        <v>23</v>
      </c>
      <c r="AH545" s="329" t="s">
        <v>23</v>
      </c>
      <c r="AI545" s="329" t="s">
        <v>32</v>
      </c>
      <c r="AJ545" s="329" t="s">
        <v>23</v>
      </c>
      <c r="AK545" s="329"/>
      <c r="AL545" s="329"/>
      <c r="AM545" s="329"/>
      <c r="AN545" s="329"/>
      <c r="AO545" s="329"/>
      <c r="AP545" s="329"/>
      <c r="AQ545" s="329"/>
      <c r="AR545" s="329"/>
      <c r="AS545" s="329"/>
      <c r="AT545" s="329"/>
      <c r="AU545" s="329"/>
      <c r="AV545" s="329"/>
      <c r="AW545" s="329"/>
      <c r="AX545" s="329"/>
      <c r="AY545" s="39"/>
      <c r="AZ545" s="39"/>
      <c r="BA545" s="39"/>
      <c r="BB545" s="39"/>
      <c r="BC545" s="329"/>
      <c r="BD545" s="329"/>
      <c r="BE545" s="329"/>
      <c r="BF545" s="329"/>
      <c r="BG545" s="329"/>
      <c r="BH545" s="329"/>
      <c r="BI545" s="329"/>
      <c r="BJ545" s="45">
        <v>2</v>
      </c>
      <c r="BK545" s="45">
        <v>1</v>
      </c>
      <c r="BL545" s="45">
        <v>2</v>
      </c>
      <c r="BM545" s="45">
        <v>2</v>
      </c>
      <c r="BN545" s="45">
        <v>1</v>
      </c>
      <c r="BO545" s="45">
        <v>2</v>
      </c>
      <c r="BP545" s="45">
        <v>2</v>
      </c>
      <c r="BQ545" s="45">
        <v>2</v>
      </c>
      <c r="BR545" s="45">
        <v>2</v>
      </c>
      <c r="BS545" s="45">
        <v>2</v>
      </c>
      <c r="BT545" s="45">
        <v>1</v>
      </c>
      <c r="BU545" s="45">
        <v>2</v>
      </c>
      <c r="BV545" s="45">
        <v>2</v>
      </c>
      <c r="BW545" s="45">
        <v>2</v>
      </c>
      <c r="BX545" s="45">
        <v>2</v>
      </c>
      <c r="BY545" s="45">
        <v>2</v>
      </c>
      <c r="BZ545" s="45">
        <v>1</v>
      </c>
      <c r="CA545" s="45">
        <v>2</v>
      </c>
      <c r="CB545" s="45">
        <v>2</v>
      </c>
      <c r="CC545" s="45">
        <v>2</v>
      </c>
      <c r="CD545" s="45">
        <v>2</v>
      </c>
      <c r="CE545" s="45">
        <v>2</v>
      </c>
      <c r="CF545" s="45">
        <v>2</v>
      </c>
      <c r="CG545" s="45">
        <v>2</v>
      </c>
      <c r="CH545" s="45">
        <v>2</v>
      </c>
      <c r="CI545" s="45">
        <v>2</v>
      </c>
      <c r="CJ545" s="45">
        <v>2</v>
      </c>
      <c r="CK545" s="45">
        <v>2</v>
      </c>
      <c r="CL545" s="45">
        <v>2</v>
      </c>
      <c r="CM545" s="45">
        <v>2</v>
      </c>
      <c r="CN545" s="45">
        <v>1</v>
      </c>
      <c r="CO545" s="45">
        <v>2</v>
      </c>
      <c r="CP545" s="45">
        <v>2</v>
      </c>
      <c r="CQ545" s="45">
        <v>2</v>
      </c>
      <c r="CR545" s="45">
        <v>2</v>
      </c>
      <c r="CS545" s="45">
        <v>2</v>
      </c>
      <c r="CT545" s="45">
        <v>2</v>
      </c>
      <c r="CU545" s="45">
        <v>2</v>
      </c>
      <c r="CV545" s="45">
        <v>2</v>
      </c>
      <c r="CW545" s="45">
        <v>2</v>
      </c>
      <c r="CX545" s="45">
        <v>2</v>
      </c>
      <c r="CY545" s="40">
        <f t="shared" si="237"/>
        <v>36</v>
      </c>
      <c r="CZ545" s="44">
        <f>CY545/COUNTA($BJ545:$CX545)</f>
        <v>0.87804878048780488</v>
      </c>
      <c r="DA545" s="40">
        <f t="shared" si="238"/>
        <v>5</v>
      </c>
      <c r="DB545" s="44">
        <f t="shared" si="239"/>
        <v>0.12195121951219512</v>
      </c>
      <c r="DC545" s="40">
        <f t="shared" si="230"/>
        <v>0</v>
      </c>
      <c r="DD545" s="44">
        <f t="shared" si="231"/>
        <v>0</v>
      </c>
      <c r="DE545" s="43">
        <f t="shared" si="232"/>
        <v>0</v>
      </c>
      <c r="DF545" s="42">
        <f t="shared" si="233"/>
        <v>0</v>
      </c>
      <c r="DG545" s="41">
        <f t="shared" si="234"/>
        <v>1.8780487804878048</v>
      </c>
      <c r="DH545" s="40" t="str">
        <f t="shared" si="235"/>
        <v>Đạt mục tiêu</v>
      </c>
      <c r="DI545" s="39"/>
    </row>
    <row r="546" spans="1:113" ht="28.5" hidden="1" customHeight="1" x14ac:dyDescent="0.25">
      <c r="A546" s="628"/>
      <c r="B546" s="630"/>
      <c r="C546" s="623"/>
      <c r="D546" s="623"/>
      <c r="E546" s="623"/>
      <c r="F546" s="623"/>
      <c r="G546" s="623"/>
      <c r="H546" s="318" t="s">
        <v>134</v>
      </c>
      <c r="I546" s="301"/>
      <c r="J546" s="318" t="s">
        <v>84</v>
      </c>
      <c r="K546" s="318" t="s">
        <v>27</v>
      </c>
      <c r="L546" s="346" t="s">
        <v>26</v>
      </c>
      <c r="M546" s="318" t="s">
        <v>37</v>
      </c>
      <c r="N546" s="342" t="s">
        <v>24</v>
      </c>
      <c r="O546" s="58"/>
      <c r="P546" s="345"/>
      <c r="Q546" s="345"/>
      <c r="R546" s="345"/>
      <c r="S546" s="345"/>
      <c r="T546" s="345"/>
      <c r="U546" s="345"/>
      <c r="V546" s="345" t="s">
        <v>24</v>
      </c>
      <c r="W546" s="345"/>
      <c r="X546" s="345"/>
      <c r="Y546" s="345"/>
      <c r="Z546" s="318"/>
      <c r="AA546" s="47">
        <f t="shared" si="236"/>
        <v>1</v>
      </c>
      <c r="AB546" s="318"/>
      <c r="AC546" s="318"/>
      <c r="AD546" s="318"/>
      <c r="AE546" s="318"/>
      <c r="AF546" s="318"/>
      <c r="AG546" s="318"/>
      <c r="AH546" s="318"/>
      <c r="AI546" s="318"/>
      <c r="AJ546" s="318"/>
      <c r="AK546" s="318"/>
      <c r="AL546" s="318" t="s">
        <v>23</v>
      </c>
      <c r="AM546" s="318" t="s">
        <v>23</v>
      </c>
      <c r="AN546" s="318"/>
      <c r="AO546" s="318" t="s">
        <v>23</v>
      </c>
      <c r="AP546" s="318"/>
      <c r="AQ546" s="318"/>
      <c r="AR546" s="318"/>
      <c r="AS546" s="318"/>
      <c r="AT546" s="318"/>
      <c r="AU546" s="318"/>
      <c r="AV546" s="318"/>
      <c r="AW546" s="318" t="s">
        <v>23</v>
      </c>
      <c r="AX546" s="318" t="s">
        <v>23</v>
      </c>
      <c r="AY546" s="342"/>
      <c r="AZ546" s="472"/>
      <c r="BA546" s="342"/>
      <c r="BB546" s="472"/>
      <c r="BC546" s="318"/>
      <c r="BD546" s="318"/>
      <c r="BE546" s="318"/>
      <c r="BF546" s="318"/>
      <c r="BG546" s="318"/>
      <c r="BH546" s="318"/>
      <c r="BI546" s="318"/>
      <c r="BJ546" s="45">
        <v>2</v>
      </c>
      <c r="BK546" s="45">
        <v>2</v>
      </c>
      <c r="BL546" s="45">
        <v>2</v>
      </c>
      <c r="BM546" s="45">
        <v>2</v>
      </c>
      <c r="BN546" s="45">
        <v>2</v>
      </c>
      <c r="BO546" s="45">
        <v>2</v>
      </c>
      <c r="BP546" s="45">
        <v>2</v>
      </c>
      <c r="BQ546" s="45">
        <v>2</v>
      </c>
      <c r="BR546" s="45">
        <v>2</v>
      </c>
      <c r="BS546" s="45">
        <v>2</v>
      </c>
      <c r="BT546" s="45">
        <v>2</v>
      </c>
      <c r="BU546" s="45">
        <v>2</v>
      </c>
      <c r="BV546" s="45">
        <v>2</v>
      </c>
      <c r="BW546" s="45">
        <v>2</v>
      </c>
      <c r="BX546" s="45">
        <v>2</v>
      </c>
      <c r="BY546" s="45">
        <v>2</v>
      </c>
      <c r="BZ546" s="45">
        <v>2</v>
      </c>
      <c r="CA546" s="45">
        <v>2</v>
      </c>
      <c r="CB546" s="45">
        <v>2</v>
      </c>
      <c r="CC546" s="45">
        <v>2</v>
      </c>
      <c r="CD546" s="45">
        <v>2</v>
      </c>
      <c r="CE546" s="45">
        <v>2</v>
      </c>
      <c r="CF546" s="45">
        <v>2</v>
      </c>
      <c r="CG546" s="45">
        <v>2</v>
      </c>
      <c r="CH546" s="45">
        <v>2</v>
      </c>
      <c r="CI546" s="45">
        <v>2</v>
      </c>
      <c r="CJ546" s="45">
        <v>2</v>
      </c>
      <c r="CK546" s="45">
        <v>2</v>
      </c>
      <c r="CL546" s="45">
        <v>2</v>
      </c>
      <c r="CM546" s="45">
        <v>2</v>
      </c>
      <c r="CN546" s="45">
        <v>2</v>
      </c>
      <c r="CO546" s="45">
        <v>2</v>
      </c>
      <c r="CP546" s="45">
        <v>2</v>
      </c>
      <c r="CQ546" s="45">
        <v>2</v>
      </c>
      <c r="CR546" s="45">
        <v>2</v>
      </c>
      <c r="CS546" s="45">
        <v>2</v>
      </c>
      <c r="CT546" s="45">
        <v>2</v>
      </c>
      <c r="CU546" s="45"/>
      <c r="CV546" s="45"/>
      <c r="CW546" s="45"/>
      <c r="CX546" s="45">
        <v>2</v>
      </c>
      <c r="CY546" s="40">
        <f t="shared" si="237"/>
        <v>38</v>
      </c>
      <c r="CZ546" s="44">
        <f>CY546/COUNTA($BJ546:$CX546)</f>
        <v>1</v>
      </c>
      <c r="DA546" s="40">
        <f t="shared" si="238"/>
        <v>0</v>
      </c>
      <c r="DB546" s="44">
        <f t="shared" si="239"/>
        <v>0</v>
      </c>
      <c r="DC546" s="40">
        <f t="shared" si="230"/>
        <v>0</v>
      </c>
      <c r="DD546" s="44">
        <f t="shared" si="231"/>
        <v>0</v>
      </c>
      <c r="DE546" s="43">
        <f t="shared" si="232"/>
        <v>0</v>
      </c>
      <c r="DF546" s="42">
        <f t="shared" si="233"/>
        <v>0</v>
      </c>
      <c r="DG546" s="41">
        <f t="shared" si="234"/>
        <v>2</v>
      </c>
      <c r="DH546" s="40" t="str">
        <f t="shared" si="235"/>
        <v>Đạt mục tiêu</v>
      </c>
      <c r="DI546" s="342"/>
    </row>
    <row r="547" spans="1:113" s="38" customFormat="1" ht="28.5" hidden="1" customHeight="1" x14ac:dyDescent="0.25">
      <c r="A547" s="628"/>
      <c r="B547" s="630"/>
      <c r="C547" s="623"/>
      <c r="D547" s="623"/>
      <c r="E547" s="623"/>
      <c r="F547" s="623"/>
      <c r="G547" s="623"/>
      <c r="H547" s="329" t="s">
        <v>134</v>
      </c>
      <c r="I547" s="327"/>
      <c r="J547" s="341" t="s">
        <v>43</v>
      </c>
      <c r="K547" s="329" t="s">
        <v>27</v>
      </c>
      <c r="L547" s="310" t="s">
        <v>26</v>
      </c>
      <c r="M547" s="341" t="s">
        <v>37</v>
      </c>
      <c r="N547" s="51" t="s">
        <v>24</v>
      </c>
      <c r="O547" s="50"/>
      <c r="P547" s="326"/>
      <c r="Q547" s="326"/>
      <c r="R547" s="326"/>
      <c r="S547" s="341" t="s">
        <v>24</v>
      </c>
      <c r="T547" s="341"/>
      <c r="U547" s="341"/>
      <c r="V547" s="326"/>
      <c r="W547" s="326"/>
      <c r="X547" s="326"/>
      <c r="Y547" s="326"/>
      <c r="Z547" s="341"/>
      <c r="AA547" s="47">
        <f t="shared" si="236"/>
        <v>1</v>
      </c>
      <c r="AB547" s="341"/>
      <c r="AC547" s="341"/>
      <c r="AD547" s="329"/>
      <c r="AE547" s="329"/>
      <c r="AF547" s="329"/>
      <c r="AG547" s="329"/>
      <c r="AH547" s="341"/>
      <c r="AI547" s="341"/>
      <c r="AJ547" s="341"/>
      <c r="AK547" s="329"/>
      <c r="AL547" s="329" t="s">
        <v>23</v>
      </c>
      <c r="AM547" s="329" t="s">
        <v>23</v>
      </c>
      <c r="AN547" s="329"/>
      <c r="AO547" s="329" t="s">
        <v>23</v>
      </c>
      <c r="AP547" s="329" t="s">
        <v>23</v>
      </c>
      <c r="AQ547" s="329"/>
      <c r="AR547" s="329"/>
      <c r="AS547" s="329" t="s">
        <v>23</v>
      </c>
      <c r="AT547" s="329" t="s">
        <v>23</v>
      </c>
      <c r="AU547" s="329"/>
      <c r="AV547" s="329"/>
      <c r="AW547" s="329"/>
      <c r="AX547" s="329"/>
      <c r="AY547" s="39"/>
      <c r="AZ547" s="39"/>
      <c r="BA547" s="39"/>
      <c r="BB547" s="39"/>
      <c r="BC547" s="329"/>
      <c r="BD547" s="329"/>
      <c r="BE547" s="329"/>
      <c r="BF547" s="329"/>
      <c r="BG547" s="329"/>
      <c r="BH547" s="329"/>
      <c r="BI547" s="329"/>
      <c r="BJ547" s="45">
        <v>2</v>
      </c>
      <c r="BK547" s="45">
        <v>1</v>
      </c>
      <c r="BL547" s="45">
        <v>2</v>
      </c>
      <c r="BM547" s="45">
        <v>2</v>
      </c>
      <c r="BN547" s="45">
        <v>2</v>
      </c>
      <c r="BO547" s="45">
        <v>2</v>
      </c>
      <c r="BP547" s="45">
        <v>2</v>
      </c>
      <c r="BQ547" s="45">
        <v>2</v>
      </c>
      <c r="BR547" s="45">
        <v>2</v>
      </c>
      <c r="BS547" s="45">
        <v>2</v>
      </c>
      <c r="BT547" s="45">
        <v>1</v>
      </c>
      <c r="BU547" s="45">
        <v>2</v>
      </c>
      <c r="BV547" s="45">
        <v>2</v>
      </c>
      <c r="BW547" s="45">
        <v>2</v>
      </c>
      <c r="BX547" s="45">
        <v>2</v>
      </c>
      <c r="BY547" s="45">
        <v>2</v>
      </c>
      <c r="BZ547" s="45">
        <v>1</v>
      </c>
      <c r="CA547" s="45">
        <v>2</v>
      </c>
      <c r="CB547" s="45">
        <v>2</v>
      </c>
      <c r="CC547" s="45">
        <v>2</v>
      </c>
      <c r="CD547" s="45">
        <v>2</v>
      </c>
      <c r="CE547" s="45">
        <v>2</v>
      </c>
      <c r="CF547" s="45">
        <v>2</v>
      </c>
      <c r="CG547" s="45">
        <v>2</v>
      </c>
      <c r="CH547" s="45">
        <v>2</v>
      </c>
      <c r="CI547" s="45">
        <v>2</v>
      </c>
      <c r="CJ547" s="45">
        <v>2</v>
      </c>
      <c r="CK547" s="45">
        <v>2</v>
      </c>
      <c r="CL547" s="45">
        <v>2</v>
      </c>
      <c r="CM547" s="45">
        <v>2</v>
      </c>
      <c r="CN547" s="45">
        <v>1</v>
      </c>
      <c r="CO547" s="45">
        <v>2</v>
      </c>
      <c r="CP547" s="45">
        <v>2</v>
      </c>
      <c r="CQ547" s="45">
        <v>2</v>
      </c>
      <c r="CR547" s="45">
        <v>2</v>
      </c>
      <c r="CS547" s="45">
        <v>2</v>
      </c>
      <c r="CT547" s="45">
        <v>2</v>
      </c>
      <c r="CU547" s="45">
        <v>2</v>
      </c>
      <c r="CV547" s="45">
        <v>2</v>
      </c>
      <c r="CW547" s="45">
        <v>2</v>
      </c>
      <c r="CX547" s="45">
        <v>2</v>
      </c>
      <c r="CY547" s="40">
        <f t="shared" si="237"/>
        <v>37</v>
      </c>
      <c r="CZ547" s="53">
        <f>CY547/COUNTA($BI547:$CX547)</f>
        <v>0.90243902439024393</v>
      </c>
      <c r="DA547" s="40">
        <f t="shared" si="238"/>
        <v>4</v>
      </c>
      <c r="DB547" s="44">
        <f t="shared" si="239"/>
        <v>9.7560975609756101E-2</v>
      </c>
      <c r="DC547" s="40">
        <f t="shared" si="230"/>
        <v>0</v>
      </c>
      <c r="DD547" s="44">
        <f t="shared" si="231"/>
        <v>0</v>
      </c>
      <c r="DE547" s="43">
        <f t="shared" si="232"/>
        <v>0</v>
      </c>
      <c r="DF547" s="42">
        <f t="shared" si="233"/>
        <v>0</v>
      </c>
      <c r="DG547" s="41">
        <f t="shared" si="234"/>
        <v>1.9024390243902438</v>
      </c>
      <c r="DH547" s="40" t="str">
        <f t="shared" si="235"/>
        <v>Đạt mục tiêu</v>
      </c>
      <c r="DI547" s="39"/>
    </row>
    <row r="548" spans="1:113" s="38" customFormat="1" ht="28.5" hidden="1" customHeight="1" x14ac:dyDescent="0.25">
      <c r="A548" s="628"/>
      <c r="B548" s="630"/>
      <c r="C548" s="623"/>
      <c r="D548" s="623"/>
      <c r="E548" s="623"/>
      <c r="F548" s="623"/>
      <c r="G548" s="623"/>
      <c r="H548" s="329" t="s">
        <v>136</v>
      </c>
      <c r="I548" s="327"/>
      <c r="J548" s="341" t="s">
        <v>57</v>
      </c>
      <c r="K548" s="329" t="s">
        <v>27</v>
      </c>
      <c r="L548" s="310" t="s">
        <v>26</v>
      </c>
      <c r="M548" s="341" t="s">
        <v>37</v>
      </c>
      <c r="N548" s="51" t="s">
        <v>24</v>
      </c>
      <c r="O548" s="50"/>
      <c r="P548" s="326"/>
      <c r="Q548" s="326"/>
      <c r="R548" s="326"/>
      <c r="S548" s="326"/>
      <c r="T548" s="326"/>
      <c r="U548" s="326"/>
      <c r="V548" s="326"/>
      <c r="W548" s="326" t="s">
        <v>24</v>
      </c>
      <c r="X548" s="326"/>
      <c r="Y548" s="326"/>
      <c r="Z548" s="341"/>
      <c r="AA548" s="47">
        <f t="shared" si="236"/>
        <v>1</v>
      </c>
      <c r="AB548" s="341"/>
      <c r="AC548" s="341"/>
      <c r="AD548" s="329"/>
      <c r="AE548" s="329"/>
      <c r="AF548" s="329"/>
      <c r="AG548" s="329"/>
      <c r="AH548" s="341"/>
      <c r="AI548" s="341"/>
      <c r="AJ548" s="341"/>
      <c r="AK548" s="341"/>
      <c r="AL548" s="329"/>
      <c r="AM548" s="329"/>
      <c r="AN548" s="329"/>
      <c r="AO548" s="329"/>
      <c r="AP548" s="329"/>
      <c r="AQ548" s="329"/>
      <c r="AR548" s="329"/>
      <c r="AS548" s="329"/>
      <c r="AT548" s="329"/>
      <c r="AU548" s="329" t="s">
        <v>23</v>
      </c>
      <c r="AV548" s="329"/>
      <c r="AW548" s="329"/>
      <c r="AX548" s="329"/>
      <c r="AY548" s="39"/>
      <c r="AZ548" s="39"/>
      <c r="BA548" s="39"/>
      <c r="BB548" s="39"/>
      <c r="BC548" s="329"/>
      <c r="BD548" s="329"/>
      <c r="BE548" s="329"/>
      <c r="BF548" s="329"/>
      <c r="BG548" s="329"/>
      <c r="BH548" s="329"/>
      <c r="BI548" s="329"/>
      <c r="BJ548" s="45">
        <v>2</v>
      </c>
      <c r="BK548" s="45">
        <v>2</v>
      </c>
      <c r="BL548" s="45">
        <v>2</v>
      </c>
      <c r="BM548" s="45">
        <v>2</v>
      </c>
      <c r="BN548" s="45">
        <v>2</v>
      </c>
      <c r="BO548" s="45">
        <v>2</v>
      </c>
      <c r="BP548" s="45">
        <v>2</v>
      </c>
      <c r="BQ548" s="45">
        <v>2</v>
      </c>
      <c r="BR548" s="45">
        <v>2</v>
      </c>
      <c r="BS548" s="45">
        <v>2</v>
      </c>
      <c r="BT548" s="45">
        <v>2</v>
      </c>
      <c r="BU548" s="45">
        <v>2</v>
      </c>
      <c r="BV548" s="45">
        <v>2</v>
      </c>
      <c r="BW548" s="45">
        <v>2</v>
      </c>
      <c r="BX548" s="45">
        <v>2</v>
      </c>
      <c r="BY548" s="45">
        <v>2</v>
      </c>
      <c r="BZ548" s="45">
        <v>2</v>
      </c>
      <c r="CA548" s="45">
        <v>2</v>
      </c>
      <c r="CB548" s="45">
        <v>2</v>
      </c>
      <c r="CC548" s="45">
        <v>2</v>
      </c>
      <c r="CD548" s="45">
        <v>2</v>
      </c>
      <c r="CE548" s="45">
        <v>2</v>
      </c>
      <c r="CF548" s="45">
        <v>2</v>
      </c>
      <c r="CG548" s="45">
        <v>2</v>
      </c>
      <c r="CH548" s="45">
        <v>2</v>
      </c>
      <c r="CI548" s="45">
        <v>2</v>
      </c>
      <c r="CJ548" s="45">
        <v>2</v>
      </c>
      <c r="CK548" s="45">
        <v>2</v>
      </c>
      <c r="CL548" s="45">
        <v>2</v>
      </c>
      <c r="CM548" s="45">
        <v>2</v>
      </c>
      <c r="CN548" s="45">
        <v>2</v>
      </c>
      <c r="CO548" s="45">
        <v>2</v>
      </c>
      <c r="CP548" s="45">
        <v>2</v>
      </c>
      <c r="CQ548" s="45">
        <v>2</v>
      </c>
      <c r="CR548" s="45">
        <v>2</v>
      </c>
      <c r="CS548" s="45">
        <v>2</v>
      </c>
      <c r="CT548" s="45">
        <v>2</v>
      </c>
      <c r="CU548" s="45"/>
      <c r="CV548" s="45"/>
      <c r="CW548" s="45"/>
      <c r="CX548" s="45">
        <v>2</v>
      </c>
      <c r="CY548" s="40">
        <f t="shared" si="237"/>
        <v>38</v>
      </c>
      <c r="CZ548" s="44">
        <f>CY548/COUNTA($BJ548:$CX548)</f>
        <v>1</v>
      </c>
      <c r="DA548" s="40">
        <f t="shared" si="238"/>
        <v>0</v>
      </c>
      <c r="DB548" s="44">
        <f t="shared" si="239"/>
        <v>0</v>
      </c>
      <c r="DC548" s="40">
        <f t="shared" si="230"/>
        <v>0</v>
      </c>
      <c r="DD548" s="44">
        <f t="shared" si="231"/>
        <v>0</v>
      </c>
      <c r="DE548" s="43">
        <f t="shared" si="232"/>
        <v>0</v>
      </c>
      <c r="DF548" s="42">
        <f t="shared" si="233"/>
        <v>0</v>
      </c>
      <c r="DG548" s="41">
        <f t="shared" si="234"/>
        <v>2</v>
      </c>
      <c r="DH548" s="40" t="str">
        <f t="shared" si="235"/>
        <v>Đạt mục tiêu</v>
      </c>
      <c r="DI548" s="39"/>
    </row>
    <row r="549" spans="1:113" s="38" customFormat="1" ht="28.5" hidden="1" customHeight="1" x14ac:dyDescent="0.25">
      <c r="A549" s="628"/>
      <c r="B549" s="630"/>
      <c r="C549" s="623"/>
      <c r="D549" s="623"/>
      <c r="E549" s="623"/>
      <c r="F549" s="623"/>
      <c r="G549" s="623"/>
      <c r="H549" s="329" t="s">
        <v>135</v>
      </c>
      <c r="I549" s="327"/>
      <c r="J549" s="341" t="s">
        <v>66</v>
      </c>
      <c r="K549" s="329" t="s">
        <v>27</v>
      </c>
      <c r="L549" s="310" t="s">
        <v>26</v>
      </c>
      <c r="M549" s="341" t="s">
        <v>37</v>
      </c>
      <c r="N549" s="51" t="s">
        <v>24</v>
      </c>
      <c r="O549" s="50"/>
      <c r="P549" s="326"/>
      <c r="Q549" s="326"/>
      <c r="R549" s="326"/>
      <c r="S549" s="326"/>
      <c r="T549" s="326"/>
      <c r="U549" s="341" t="s">
        <v>24</v>
      </c>
      <c r="V549" s="326"/>
      <c r="W549" s="326"/>
      <c r="X549" s="326"/>
      <c r="Y549" s="326"/>
      <c r="Z549" s="341"/>
      <c r="AA549" s="47">
        <f t="shared" si="236"/>
        <v>1</v>
      </c>
      <c r="AB549" s="341"/>
      <c r="AC549" s="341"/>
      <c r="AD549" s="329"/>
      <c r="AE549" s="329"/>
      <c r="AF549" s="329"/>
      <c r="AG549" s="329"/>
      <c r="AH549" s="341"/>
      <c r="AI549" s="341"/>
      <c r="AJ549" s="341"/>
      <c r="AK549" s="341"/>
      <c r="AL549" s="329"/>
      <c r="AM549" s="329"/>
      <c r="AN549" s="329"/>
      <c r="AO549" s="329"/>
      <c r="AP549" s="329"/>
      <c r="AQ549" s="329"/>
      <c r="AR549" s="329"/>
      <c r="AS549" s="329"/>
      <c r="AT549" s="329"/>
      <c r="AU549" s="329" t="s">
        <v>23</v>
      </c>
      <c r="AV549" s="329" t="s">
        <v>23</v>
      </c>
      <c r="AW549" s="329"/>
      <c r="AX549" s="329" t="s">
        <v>23</v>
      </c>
      <c r="AY549" s="39"/>
      <c r="AZ549" s="39"/>
      <c r="BA549" s="39"/>
      <c r="BB549" s="39"/>
      <c r="BC549" s="329"/>
      <c r="BD549" s="329"/>
      <c r="BE549" s="329"/>
      <c r="BF549" s="329"/>
      <c r="BG549" s="329"/>
      <c r="BH549" s="329"/>
      <c r="BI549" s="329"/>
      <c r="BJ549" s="45">
        <v>2</v>
      </c>
      <c r="BK549" s="45">
        <v>2</v>
      </c>
      <c r="BL549" s="45">
        <v>2</v>
      </c>
      <c r="BM549" s="45">
        <v>2</v>
      </c>
      <c r="BN549" s="45">
        <v>2</v>
      </c>
      <c r="BO549" s="45">
        <v>2</v>
      </c>
      <c r="BP549" s="45">
        <v>2</v>
      </c>
      <c r="BQ549" s="45">
        <v>2</v>
      </c>
      <c r="BR549" s="45">
        <v>2</v>
      </c>
      <c r="BS549" s="45">
        <v>2</v>
      </c>
      <c r="BT549" s="45">
        <v>2</v>
      </c>
      <c r="BU549" s="45">
        <v>2</v>
      </c>
      <c r="BV549" s="45">
        <v>2</v>
      </c>
      <c r="BW549" s="45">
        <v>2</v>
      </c>
      <c r="BX549" s="45">
        <v>2</v>
      </c>
      <c r="BY549" s="45">
        <v>2</v>
      </c>
      <c r="BZ549" s="45">
        <v>2</v>
      </c>
      <c r="CA549" s="45">
        <v>2</v>
      </c>
      <c r="CB549" s="45">
        <v>2</v>
      </c>
      <c r="CC549" s="45">
        <v>2</v>
      </c>
      <c r="CD549" s="45">
        <v>2</v>
      </c>
      <c r="CE549" s="45">
        <v>2</v>
      </c>
      <c r="CF549" s="45">
        <v>2</v>
      </c>
      <c r="CG549" s="45">
        <v>2</v>
      </c>
      <c r="CH549" s="45">
        <v>2</v>
      </c>
      <c r="CI549" s="45">
        <v>2</v>
      </c>
      <c r="CJ549" s="45">
        <v>2</v>
      </c>
      <c r="CK549" s="45">
        <v>2</v>
      </c>
      <c r="CL549" s="45">
        <v>2</v>
      </c>
      <c r="CM549" s="45">
        <v>2</v>
      </c>
      <c r="CN549" s="45">
        <v>2</v>
      </c>
      <c r="CO549" s="45">
        <v>2</v>
      </c>
      <c r="CP549" s="45">
        <v>2</v>
      </c>
      <c r="CQ549" s="45">
        <v>2</v>
      </c>
      <c r="CR549" s="45">
        <v>2</v>
      </c>
      <c r="CS549" s="45">
        <v>2</v>
      </c>
      <c r="CT549" s="45">
        <v>2</v>
      </c>
      <c r="CU549" s="45"/>
      <c r="CV549" s="45"/>
      <c r="CW549" s="45"/>
      <c r="CX549" s="45">
        <v>2</v>
      </c>
      <c r="CY549" s="40">
        <f t="shared" si="237"/>
        <v>38</v>
      </c>
      <c r="CZ549" s="42">
        <f t="shared" ref="CZ549:CZ553" si="240">CY549/COUNTA($BI549:$CX549)</f>
        <v>1</v>
      </c>
      <c r="DA549" s="40">
        <f t="shared" si="238"/>
        <v>0</v>
      </c>
      <c r="DB549" s="42">
        <f t="shared" ref="DB549:DB553" si="241">DA549/COUNTA($BI549:$CX549)</f>
        <v>0</v>
      </c>
      <c r="DC549" s="43">
        <f t="shared" si="230"/>
        <v>0</v>
      </c>
      <c r="DD549" s="42">
        <f t="shared" si="231"/>
        <v>0</v>
      </c>
      <c r="DE549" s="43">
        <f t="shared" si="232"/>
        <v>0</v>
      </c>
      <c r="DF549" s="42">
        <f t="shared" si="233"/>
        <v>0</v>
      </c>
      <c r="DG549" s="52">
        <f t="shared" si="234"/>
        <v>2</v>
      </c>
      <c r="DH549" s="43" t="str">
        <f t="shared" si="235"/>
        <v>Đạt mục tiêu</v>
      </c>
      <c r="DI549" s="39"/>
    </row>
    <row r="550" spans="1:113" s="38" customFormat="1" ht="28.5" hidden="1" customHeight="1" x14ac:dyDescent="0.25">
      <c r="A550" s="628"/>
      <c r="B550" s="630"/>
      <c r="C550" s="623"/>
      <c r="D550" s="623"/>
      <c r="E550" s="623"/>
      <c r="F550" s="623"/>
      <c r="G550" s="623"/>
      <c r="H550" s="329" t="s">
        <v>134</v>
      </c>
      <c r="I550" s="327"/>
      <c r="J550" s="341" t="s">
        <v>47</v>
      </c>
      <c r="K550" s="329" t="s">
        <v>27</v>
      </c>
      <c r="L550" s="310" t="s">
        <v>26</v>
      </c>
      <c r="M550" s="341" t="s">
        <v>37</v>
      </c>
      <c r="N550" s="51" t="s">
        <v>24</v>
      </c>
      <c r="O550" s="50"/>
      <c r="P550" s="326"/>
      <c r="Q550" s="326"/>
      <c r="R550" s="326"/>
      <c r="S550" s="326"/>
      <c r="T550" s="341" t="s">
        <v>24</v>
      </c>
      <c r="U550" s="341"/>
      <c r="V550" s="326"/>
      <c r="W550" s="326"/>
      <c r="X550" s="326"/>
      <c r="Y550" s="326"/>
      <c r="Z550" s="341"/>
      <c r="AA550" s="47">
        <f t="shared" si="236"/>
        <v>1</v>
      </c>
      <c r="AB550" s="341"/>
      <c r="AC550" s="341"/>
      <c r="AD550" s="329"/>
      <c r="AE550" s="329"/>
      <c r="AF550" s="329"/>
      <c r="AG550" s="329"/>
      <c r="AH550" s="341"/>
      <c r="AI550" s="341"/>
      <c r="AJ550" s="341"/>
      <c r="AK550" s="341"/>
      <c r="AL550" s="329"/>
      <c r="AM550" s="329"/>
      <c r="AN550" s="329"/>
      <c r="AO550" s="329"/>
      <c r="AP550" s="329" t="s">
        <v>23</v>
      </c>
      <c r="AQ550" s="329" t="s">
        <v>23</v>
      </c>
      <c r="AR550" s="329" t="s">
        <v>23</v>
      </c>
      <c r="AS550" s="329" t="s">
        <v>56</v>
      </c>
      <c r="AT550" s="329" t="s">
        <v>23</v>
      </c>
      <c r="AU550" s="329"/>
      <c r="AV550" s="329"/>
      <c r="AW550" s="329"/>
      <c r="AX550" s="329"/>
      <c r="AY550" s="39" t="s">
        <v>23</v>
      </c>
      <c r="AZ550" s="39"/>
      <c r="BA550" s="39"/>
      <c r="BB550" s="39"/>
      <c r="BC550" s="329"/>
      <c r="BD550" s="329"/>
      <c r="BE550" s="329"/>
      <c r="BF550" s="329"/>
      <c r="BG550" s="329"/>
      <c r="BH550" s="329"/>
      <c r="BI550" s="329"/>
      <c r="BJ550" s="45">
        <v>2</v>
      </c>
      <c r="BK550" s="45">
        <v>2</v>
      </c>
      <c r="BL550" s="45">
        <v>2</v>
      </c>
      <c r="BM550" s="45">
        <v>2</v>
      </c>
      <c r="BN550" s="45">
        <v>2</v>
      </c>
      <c r="BO550" s="45">
        <v>2</v>
      </c>
      <c r="BP550" s="45">
        <v>2</v>
      </c>
      <c r="BQ550" s="45">
        <v>2</v>
      </c>
      <c r="BR550" s="45">
        <v>2</v>
      </c>
      <c r="BS550" s="45">
        <v>2</v>
      </c>
      <c r="BT550" s="45">
        <v>2</v>
      </c>
      <c r="BU550" s="45">
        <v>2</v>
      </c>
      <c r="BV550" s="45">
        <v>2</v>
      </c>
      <c r="BW550" s="45">
        <v>2</v>
      </c>
      <c r="BX550" s="45">
        <v>2</v>
      </c>
      <c r="BY550" s="45">
        <v>2</v>
      </c>
      <c r="BZ550" s="45">
        <v>2</v>
      </c>
      <c r="CA550" s="45">
        <v>2</v>
      </c>
      <c r="CB550" s="45">
        <v>2</v>
      </c>
      <c r="CC550" s="45">
        <v>2</v>
      </c>
      <c r="CD550" s="45">
        <v>2</v>
      </c>
      <c r="CE550" s="45">
        <v>2</v>
      </c>
      <c r="CF550" s="45">
        <v>2</v>
      </c>
      <c r="CG550" s="45">
        <v>2</v>
      </c>
      <c r="CH550" s="45">
        <v>2</v>
      </c>
      <c r="CI550" s="45">
        <v>2</v>
      </c>
      <c r="CJ550" s="45">
        <v>2</v>
      </c>
      <c r="CK550" s="45">
        <v>2</v>
      </c>
      <c r="CL550" s="45">
        <v>2</v>
      </c>
      <c r="CM550" s="45">
        <v>2</v>
      </c>
      <c r="CN550" s="45">
        <v>2</v>
      </c>
      <c r="CO550" s="45">
        <v>2</v>
      </c>
      <c r="CP550" s="45">
        <v>2</v>
      </c>
      <c r="CQ550" s="45">
        <v>2</v>
      </c>
      <c r="CR550" s="45">
        <v>2</v>
      </c>
      <c r="CS550" s="45">
        <v>2</v>
      </c>
      <c r="CT550" s="45">
        <v>2</v>
      </c>
      <c r="CU550" s="45"/>
      <c r="CV550" s="45"/>
      <c r="CW550" s="45"/>
      <c r="CX550" s="45">
        <v>2</v>
      </c>
      <c r="CY550" s="43">
        <f>COUNTIF($BI550:$CX550,2)</f>
        <v>38</v>
      </c>
      <c r="CZ550" s="42">
        <f t="shared" si="240"/>
        <v>1</v>
      </c>
      <c r="DA550" s="43">
        <f>COUNTIF($BI550:$CX550,1)</f>
        <v>0</v>
      </c>
      <c r="DB550" s="42">
        <f t="shared" si="241"/>
        <v>0</v>
      </c>
      <c r="DC550" s="43">
        <f t="shared" si="230"/>
        <v>0</v>
      </c>
      <c r="DD550" s="42">
        <f t="shared" si="231"/>
        <v>0</v>
      </c>
      <c r="DE550" s="43">
        <f t="shared" si="232"/>
        <v>0</v>
      </c>
      <c r="DF550" s="42">
        <f t="shared" si="233"/>
        <v>0</v>
      </c>
      <c r="DG550" s="52">
        <f t="shared" si="234"/>
        <v>2</v>
      </c>
      <c r="DH550" s="43" t="str">
        <f t="shared" si="235"/>
        <v>Đạt mục tiêu</v>
      </c>
      <c r="DI550" s="39"/>
    </row>
    <row r="551" spans="1:113" s="38" customFormat="1" ht="28.5" hidden="1" customHeight="1" x14ac:dyDescent="0.25">
      <c r="A551" s="628"/>
      <c r="B551" s="630"/>
      <c r="C551" s="623"/>
      <c r="D551" s="623"/>
      <c r="E551" s="623"/>
      <c r="F551" s="623"/>
      <c r="G551" s="623"/>
      <c r="H551" s="329" t="s">
        <v>134</v>
      </c>
      <c r="I551" s="327"/>
      <c r="J551" s="341" t="s">
        <v>52</v>
      </c>
      <c r="K551" s="329" t="s">
        <v>27</v>
      </c>
      <c r="L551" s="310" t="s">
        <v>26</v>
      </c>
      <c r="M551" s="341" t="s">
        <v>37</v>
      </c>
      <c r="N551" s="51" t="s">
        <v>24</v>
      </c>
      <c r="O551" s="50"/>
      <c r="P551" s="326"/>
      <c r="Q551" s="326"/>
      <c r="R551" s="326"/>
      <c r="S551" s="326"/>
      <c r="T551" s="326"/>
      <c r="U551" s="326"/>
      <c r="V551" s="326"/>
      <c r="W551" s="326"/>
      <c r="X551" s="326" t="s">
        <v>24</v>
      </c>
      <c r="Y551" s="326"/>
      <c r="Z551" s="341"/>
      <c r="AA551" s="47">
        <f t="shared" si="236"/>
        <v>1</v>
      </c>
      <c r="AB551" s="341"/>
      <c r="AC551" s="341"/>
      <c r="AD551" s="329"/>
      <c r="AE551" s="329"/>
      <c r="AF551" s="329"/>
      <c r="AG551" s="329"/>
      <c r="AH551" s="341"/>
      <c r="AI551" s="341"/>
      <c r="AJ551" s="341"/>
      <c r="AK551" s="341"/>
      <c r="AL551" s="329"/>
      <c r="AM551" s="329"/>
      <c r="AN551" s="329"/>
      <c r="AO551" s="329"/>
      <c r="AP551" s="329"/>
      <c r="AQ551" s="329"/>
      <c r="AR551" s="329"/>
      <c r="AS551" s="329"/>
      <c r="AT551" s="329"/>
      <c r="AU551" s="329"/>
      <c r="AV551" s="329"/>
      <c r="AW551" s="329"/>
      <c r="AX551" s="329"/>
      <c r="AY551" s="39"/>
      <c r="AZ551" s="39"/>
      <c r="BA551" s="39"/>
      <c r="BB551" s="39"/>
      <c r="BC551" s="329" t="s">
        <v>23</v>
      </c>
      <c r="BD551" s="329" t="s">
        <v>23</v>
      </c>
      <c r="BE551" s="329"/>
      <c r="BF551" s="329"/>
      <c r="BG551" s="329"/>
      <c r="BH551" s="329"/>
      <c r="BI551" s="329"/>
      <c r="BJ551" s="45">
        <v>2</v>
      </c>
      <c r="BK551" s="45">
        <v>2</v>
      </c>
      <c r="BL551" s="45">
        <v>2</v>
      </c>
      <c r="BM551" s="45">
        <v>2</v>
      </c>
      <c r="BN551" s="45">
        <v>2</v>
      </c>
      <c r="BO551" s="45">
        <v>2</v>
      </c>
      <c r="BP551" s="45">
        <v>2</v>
      </c>
      <c r="BQ551" s="45">
        <v>2</v>
      </c>
      <c r="BR551" s="45">
        <v>2</v>
      </c>
      <c r="BS551" s="45">
        <v>2</v>
      </c>
      <c r="BT551" s="45">
        <v>2</v>
      </c>
      <c r="BU551" s="45">
        <v>2</v>
      </c>
      <c r="BV551" s="45">
        <v>2</v>
      </c>
      <c r="BW551" s="45">
        <v>2</v>
      </c>
      <c r="BX551" s="45">
        <v>2</v>
      </c>
      <c r="BY551" s="45">
        <v>2</v>
      </c>
      <c r="BZ551" s="45">
        <v>2</v>
      </c>
      <c r="CA551" s="45">
        <v>2</v>
      </c>
      <c r="CB551" s="45">
        <v>2</v>
      </c>
      <c r="CC551" s="45">
        <v>2</v>
      </c>
      <c r="CD551" s="45">
        <v>2</v>
      </c>
      <c r="CE551" s="45">
        <v>2</v>
      </c>
      <c r="CF551" s="45">
        <v>2</v>
      </c>
      <c r="CG551" s="45">
        <v>2</v>
      </c>
      <c r="CH551" s="45">
        <v>2</v>
      </c>
      <c r="CI551" s="45">
        <v>2</v>
      </c>
      <c r="CJ551" s="45">
        <v>2</v>
      </c>
      <c r="CK551" s="45">
        <v>2</v>
      </c>
      <c r="CL551" s="45">
        <v>2</v>
      </c>
      <c r="CM551" s="45">
        <v>2</v>
      </c>
      <c r="CN551" s="45">
        <v>2</v>
      </c>
      <c r="CO551" s="45">
        <v>2</v>
      </c>
      <c r="CP551" s="45">
        <v>2</v>
      </c>
      <c r="CQ551" s="45">
        <v>2</v>
      </c>
      <c r="CR551" s="45">
        <v>2</v>
      </c>
      <c r="CS551" s="45">
        <v>2</v>
      </c>
      <c r="CT551" s="45">
        <v>2</v>
      </c>
      <c r="CU551" s="45"/>
      <c r="CV551" s="45"/>
      <c r="CW551" s="45"/>
      <c r="CX551" s="45">
        <v>2</v>
      </c>
      <c r="CY551" s="43">
        <f>COUNTIF($BI551:$CX551,2)</f>
        <v>38</v>
      </c>
      <c r="CZ551" s="42">
        <f t="shared" si="240"/>
        <v>1</v>
      </c>
      <c r="DA551" s="43">
        <f>COUNTIF($BI551:$CX551,1)</f>
        <v>0</v>
      </c>
      <c r="DB551" s="42">
        <f t="shared" si="241"/>
        <v>0</v>
      </c>
      <c r="DC551" s="43">
        <f t="shared" si="230"/>
        <v>0</v>
      </c>
      <c r="DD551" s="42">
        <f t="shared" si="231"/>
        <v>0</v>
      </c>
      <c r="DE551" s="43">
        <f t="shared" si="232"/>
        <v>0</v>
      </c>
      <c r="DF551" s="42">
        <f t="shared" si="233"/>
        <v>0</v>
      </c>
      <c r="DG551" s="52">
        <f t="shared" si="234"/>
        <v>2</v>
      </c>
      <c r="DH551" s="43" t="str">
        <f t="shared" si="235"/>
        <v>Đạt mục tiêu</v>
      </c>
      <c r="DI551" s="39"/>
    </row>
    <row r="552" spans="1:113" s="38" customFormat="1" ht="28.5" hidden="1" customHeight="1" x14ac:dyDescent="0.25">
      <c r="A552" s="628"/>
      <c r="B552" s="630"/>
      <c r="C552" s="623"/>
      <c r="D552" s="623"/>
      <c r="E552" s="623"/>
      <c r="F552" s="623"/>
      <c r="G552" s="623"/>
      <c r="H552" s="329" t="s">
        <v>134</v>
      </c>
      <c r="I552" s="327"/>
      <c r="J552" s="341" t="s">
        <v>41</v>
      </c>
      <c r="K552" s="329" t="s">
        <v>27</v>
      </c>
      <c r="L552" s="310" t="s">
        <v>26</v>
      </c>
      <c r="M552" s="341" t="s">
        <v>37</v>
      </c>
      <c r="N552" s="51" t="s">
        <v>24</v>
      </c>
      <c r="O552" s="50"/>
      <c r="P552" s="326"/>
      <c r="Q552" s="326"/>
      <c r="R552" s="326"/>
      <c r="S552" s="326"/>
      <c r="T552" s="326"/>
      <c r="U552" s="326"/>
      <c r="V552" s="326"/>
      <c r="W552" s="326"/>
      <c r="X552" s="326"/>
      <c r="Y552" s="326" t="s">
        <v>24</v>
      </c>
      <c r="Z552" s="341"/>
      <c r="AA552" s="47">
        <f t="shared" si="236"/>
        <v>1</v>
      </c>
      <c r="AB552" s="341"/>
      <c r="AC552" s="341"/>
      <c r="AD552" s="329"/>
      <c r="AE552" s="329"/>
      <c r="AF552" s="329"/>
      <c r="AG552" s="329"/>
      <c r="AH552" s="341"/>
      <c r="AI552" s="341"/>
      <c r="AJ552" s="341"/>
      <c r="AK552" s="341"/>
      <c r="AL552" s="329"/>
      <c r="AM552" s="329"/>
      <c r="AN552" s="329"/>
      <c r="AO552" s="329"/>
      <c r="AP552" s="329"/>
      <c r="AQ552" s="329"/>
      <c r="AR552" s="329"/>
      <c r="AS552" s="329"/>
      <c r="AT552" s="329"/>
      <c r="AU552" s="329"/>
      <c r="AV552" s="329"/>
      <c r="AW552" s="329"/>
      <c r="AX552" s="329"/>
      <c r="AY552" s="39"/>
      <c r="AZ552" s="39"/>
      <c r="BA552" s="39"/>
      <c r="BB552" s="39"/>
      <c r="BC552" s="329"/>
      <c r="BD552" s="329"/>
      <c r="BE552" s="329" t="s">
        <v>23</v>
      </c>
      <c r="BF552" s="329" t="s">
        <v>23</v>
      </c>
      <c r="BG552" s="329" t="s">
        <v>23</v>
      </c>
      <c r="BH552" s="329"/>
      <c r="BI552" s="329"/>
      <c r="BJ552" s="45">
        <v>2</v>
      </c>
      <c r="BK552" s="45">
        <v>2</v>
      </c>
      <c r="BL552" s="45">
        <v>2</v>
      </c>
      <c r="BM552" s="45">
        <v>2</v>
      </c>
      <c r="BN552" s="45">
        <v>2</v>
      </c>
      <c r="BO552" s="45">
        <v>2</v>
      </c>
      <c r="BP552" s="45">
        <v>2</v>
      </c>
      <c r="BQ552" s="45">
        <v>2</v>
      </c>
      <c r="BR552" s="45">
        <v>2</v>
      </c>
      <c r="BS552" s="45">
        <v>2</v>
      </c>
      <c r="BT552" s="45">
        <v>2</v>
      </c>
      <c r="BU552" s="45">
        <v>2</v>
      </c>
      <c r="BV552" s="45">
        <v>2</v>
      </c>
      <c r="BW552" s="45">
        <v>2</v>
      </c>
      <c r="BX552" s="45">
        <v>2</v>
      </c>
      <c r="BY552" s="45">
        <v>2</v>
      </c>
      <c r="BZ552" s="45">
        <v>2</v>
      </c>
      <c r="CA552" s="45">
        <v>2</v>
      </c>
      <c r="CB552" s="45">
        <v>2</v>
      </c>
      <c r="CC552" s="45">
        <v>2</v>
      </c>
      <c r="CD552" s="45">
        <v>2</v>
      </c>
      <c r="CE552" s="45">
        <v>2</v>
      </c>
      <c r="CF552" s="45">
        <v>2</v>
      </c>
      <c r="CG552" s="45">
        <v>2</v>
      </c>
      <c r="CH552" s="45">
        <v>2</v>
      </c>
      <c r="CI552" s="45">
        <v>2</v>
      </c>
      <c r="CJ552" s="45">
        <v>2</v>
      </c>
      <c r="CK552" s="45">
        <v>2</v>
      </c>
      <c r="CL552" s="45">
        <v>2</v>
      </c>
      <c r="CM552" s="45">
        <v>2</v>
      </c>
      <c r="CN552" s="45">
        <v>2</v>
      </c>
      <c r="CO552" s="45">
        <v>2</v>
      </c>
      <c r="CP552" s="45">
        <v>2</v>
      </c>
      <c r="CQ552" s="45">
        <v>2</v>
      </c>
      <c r="CR552" s="45">
        <v>2</v>
      </c>
      <c r="CS552" s="45">
        <v>2</v>
      </c>
      <c r="CT552" s="45">
        <v>2</v>
      </c>
      <c r="CU552" s="45"/>
      <c r="CV552" s="45"/>
      <c r="CW552" s="45"/>
      <c r="CX552" s="45">
        <v>2</v>
      </c>
      <c r="CY552" s="43">
        <f>COUNTIF($BI552:$CX552,2)</f>
        <v>38</v>
      </c>
      <c r="CZ552" s="42">
        <f t="shared" si="240"/>
        <v>1</v>
      </c>
      <c r="DA552" s="43">
        <f>COUNTIF($BI552:$CX552,1)</f>
        <v>0</v>
      </c>
      <c r="DB552" s="42">
        <f t="shared" si="241"/>
        <v>0</v>
      </c>
      <c r="DC552" s="43">
        <f t="shared" si="230"/>
        <v>0</v>
      </c>
      <c r="DD552" s="42">
        <f t="shared" si="231"/>
        <v>0</v>
      </c>
      <c r="DE552" s="43">
        <f t="shared" si="232"/>
        <v>0</v>
      </c>
      <c r="DF552" s="42">
        <f t="shared" si="233"/>
        <v>0</v>
      </c>
      <c r="DG552" s="52">
        <f t="shared" si="234"/>
        <v>2</v>
      </c>
      <c r="DH552" s="43" t="str">
        <f t="shared" si="235"/>
        <v>Đạt mục tiêu</v>
      </c>
      <c r="DI552" s="39"/>
    </row>
    <row r="553" spans="1:113" s="38" customFormat="1" ht="28.5" hidden="1" customHeight="1" x14ac:dyDescent="0.25">
      <c r="A553" s="672"/>
      <c r="B553" s="631"/>
      <c r="C553" s="614"/>
      <c r="D553" s="614"/>
      <c r="E553" s="614"/>
      <c r="F553" s="623"/>
      <c r="G553" s="623"/>
      <c r="H553" s="329" t="s">
        <v>134</v>
      </c>
      <c r="I553" s="327"/>
      <c r="J553" s="329" t="s">
        <v>49</v>
      </c>
      <c r="K553" s="329" t="s">
        <v>27</v>
      </c>
      <c r="L553" s="310" t="s">
        <v>26</v>
      </c>
      <c r="M553" s="341" t="s">
        <v>37</v>
      </c>
      <c r="N553" s="51" t="s">
        <v>24</v>
      </c>
      <c r="O553" s="50"/>
      <c r="P553" s="341"/>
      <c r="Q553" s="341"/>
      <c r="R553" s="341"/>
      <c r="S553" s="341"/>
      <c r="T553" s="341"/>
      <c r="U553" s="341"/>
      <c r="V553" s="341"/>
      <c r="W553" s="341"/>
      <c r="X553" s="341"/>
      <c r="Y553" s="341"/>
      <c r="Z553" s="341" t="s">
        <v>24</v>
      </c>
      <c r="AA553" s="47">
        <f t="shared" si="236"/>
        <v>1</v>
      </c>
      <c r="AB553" s="341"/>
      <c r="AC553" s="341"/>
      <c r="AD553" s="329"/>
      <c r="AE553" s="329"/>
      <c r="AF553" s="329"/>
      <c r="AG553" s="329"/>
      <c r="AH553" s="329"/>
      <c r="AI553" s="329"/>
      <c r="AJ553" s="329"/>
      <c r="AK553" s="329"/>
      <c r="AL553" s="329"/>
      <c r="AM553" s="329"/>
      <c r="AN553" s="329"/>
      <c r="AO553" s="329"/>
      <c r="AP553" s="329"/>
      <c r="AQ553" s="329"/>
      <c r="AR553" s="329"/>
      <c r="AS553" s="329"/>
      <c r="AT553" s="329"/>
      <c r="AU553" s="329"/>
      <c r="AV553" s="329"/>
      <c r="AW553" s="329"/>
      <c r="AX553" s="329"/>
      <c r="AY553" s="39"/>
      <c r="AZ553" s="39"/>
      <c r="BA553" s="39"/>
      <c r="BB553" s="39"/>
      <c r="BC553" s="329"/>
      <c r="BD553" s="329"/>
      <c r="BE553" s="329"/>
      <c r="BF553" s="329"/>
      <c r="BG553" s="329"/>
      <c r="BH553" s="329" t="s">
        <v>23</v>
      </c>
      <c r="BI553" s="329" t="s">
        <v>23</v>
      </c>
      <c r="BJ553" s="45">
        <v>2</v>
      </c>
      <c r="BK553" s="45">
        <v>2</v>
      </c>
      <c r="BL553" s="45">
        <v>2</v>
      </c>
      <c r="BM553" s="45">
        <v>2</v>
      </c>
      <c r="BN553" s="45">
        <v>2</v>
      </c>
      <c r="BO553" s="45">
        <v>2</v>
      </c>
      <c r="BP553" s="45">
        <v>2</v>
      </c>
      <c r="BQ553" s="45">
        <v>2</v>
      </c>
      <c r="BR553" s="45">
        <v>2</v>
      </c>
      <c r="BS553" s="45">
        <v>2</v>
      </c>
      <c r="BT553" s="45">
        <v>2</v>
      </c>
      <c r="BU553" s="45">
        <v>2</v>
      </c>
      <c r="BV553" s="45">
        <v>2</v>
      </c>
      <c r="BW553" s="45">
        <v>2</v>
      </c>
      <c r="BX553" s="45">
        <v>2</v>
      </c>
      <c r="BY553" s="45">
        <v>2</v>
      </c>
      <c r="BZ553" s="45">
        <v>2</v>
      </c>
      <c r="CA553" s="45">
        <v>2</v>
      </c>
      <c r="CB553" s="45">
        <v>2</v>
      </c>
      <c r="CC553" s="45">
        <v>2</v>
      </c>
      <c r="CD553" s="45">
        <v>2</v>
      </c>
      <c r="CE553" s="45">
        <v>2</v>
      </c>
      <c r="CF553" s="45">
        <v>2</v>
      </c>
      <c r="CG553" s="45">
        <v>2</v>
      </c>
      <c r="CH553" s="45">
        <v>2</v>
      </c>
      <c r="CI553" s="45">
        <v>2</v>
      </c>
      <c r="CJ553" s="45">
        <v>2</v>
      </c>
      <c r="CK553" s="45">
        <v>2</v>
      </c>
      <c r="CL553" s="45">
        <v>2</v>
      </c>
      <c r="CM553" s="45">
        <v>2</v>
      </c>
      <c r="CN553" s="45">
        <v>2</v>
      </c>
      <c r="CO553" s="45">
        <v>2</v>
      </c>
      <c r="CP553" s="45">
        <v>2</v>
      </c>
      <c r="CQ553" s="45">
        <v>2</v>
      </c>
      <c r="CR553" s="45">
        <v>2</v>
      </c>
      <c r="CS553" s="45">
        <v>2</v>
      </c>
      <c r="CT553" s="45">
        <v>2</v>
      </c>
      <c r="CU553" s="45"/>
      <c r="CV553" s="45"/>
      <c r="CW553" s="45"/>
      <c r="CX553" s="45">
        <v>2</v>
      </c>
      <c r="CY553" s="43">
        <f>COUNTIF($BI553:$CX553,2)</f>
        <v>38</v>
      </c>
      <c r="CZ553" s="42">
        <f t="shared" si="240"/>
        <v>0.97435897435897434</v>
      </c>
      <c r="DA553" s="43">
        <f>COUNTIF($BI553:$CX553,1)</f>
        <v>0</v>
      </c>
      <c r="DB553" s="42">
        <f t="shared" si="241"/>
        <v>0</v>
      </c>
      <c r="DC553" s="43">
        <f t="shared" si="230"/>
        <v>0</v>
      </c>
      <c r="DD553" s="44">
        <f t="shared" si="231"/>
        <v>0</v>
      </c>
      <c r="DE553" s="43">
        <f t="shared" si="232"/>
        <v>0</v>
      </c>
      <c r="DF553" s="42">
        <f t="shared" si="233"/>
        <v>0</v>
      </c>
      <c r="DG553" s="52">
        <f t="shared" si="234"/>
        <v>1.9487179487179487</v>
      </c>
      <c r="DH553" s="43" t="str">
        <f t="shared" si="235"/>
        <v>Đạt mục tiêu</v>
      </c>
      <c r="DI553" s="39"/>
    </row>
    <row r="554" spans="1:113" s="38" customFormat="1" ht="18" customHeight="1" x14ac:dyDescent="0.25">
      <c r="A554" s="627">
        <v>64</v>
      </c>
      <c r="B554" s="630"/>
      <c r="C554" s="632" t="s">
        <v>133</v>
      </c>
      <c r="D554" s="623"/>
      <c r="E554" s="632" t="s">
        <v>132</v>
      </c>
      <c r="F554" s="615"/>
      <c r="G554" s="667"/>
      <c r="H554" s="330" t="s">
        <v>130</v>
      </c>
      <c r="I554" s="528" t="s">
        <v>1123</v>
      </c>
      <c r="J554" s="18" t="s">
        <v>33</v>
      </c>
      <c r="K554" s="580" t="s">
        <v>27</v>
      </c>
      <c r="L554" s="405" t="s">
        <v>26</v>
      </c>
      <c r="M554" s="341" t="s">
        <v>37</v>
      </c>
      <c r="N554" s="51" t="s">
        <v>24</v>
      </c>
      <c r="O554" s="50">
        <v>1</v>
      </c>
      <c r="P554" s="341"/>
      <c r="Q554" s="341"/>
      <c r="R554" s="341"/>
      <c r="S554" s="341" t="s">
        <v>24</v>
      </c>
      <c r="T554" s="341"/>
      <c r="U554" s="341"/>
      <c r="V554" s="341"/>
      <c r="W554" s="341"/>
      <c r="X554" s="341"/>
      <c r="Y554" s="341"/>
      <c r="Z554" s="341"/>
      <c r="AA554" s="47">
        <f t="shared" si="236"/>
        <v>1</v>
      </c>
      <c r="AB554" s="341"/>
      <c r="AC554" s="341"/>
      <c r="AD554" s="329"/>
      <c r="AE554" s="329"/>
      <c r="AF554" s="329"/>
      <c r="AG554" s="329"/>
      <c r="AH554" s="341"/>
      <c r="AI554" s="341"/>
      <c r="AJ554" s="341"/>
      <c r="AK554" s="318" t="s">
        <v>46</v>
      </c>
      <c r="AL554" s="329" t="s">
        <v>40</v>
      </c>
      <c r="AM554" s="329" t="s">
        <v>40</v>
      </c>
      <c r="AN554" s="329" t="s">
        <v>40</v>
      </c>
      <c r="AO554" s="329" t="s">
        <v>40</v>
      </c>
      <c r="AP554" s="329" t="s">
        <v>40</v>
      </c>
      <c r="AQ554" s="329"/>
      <c r="AR554" s="329"/>
      <c r="AS554" s="329" t="s">
        <v>40</v>
      </c>
      <c r="AT554" s="329" t="s">
        <v>46</v>
      </c>
      <c r="AU554" s="329"/>
      <c r="AV554" s="329"/>
      <c r="AW554" s="329"/>
      <c r="AX554" s="329"/>
      <c r="AY554" s="580"/>
      <c r="AZ554" s="438"/>
      <c r="BA554" s="47"/>
      <c r="BB554" s="47" t="s">
        <v>32</v>
      </c>
      <c r="BC554" s="329"/>
      <c r="BD554" s="329"/>
      <c r="BE554" s="329"/>
      <c r="BF554" s="329"/>
      <c r="BG554" s="329"/>
      <c r="BH554" s="329"/>
      <c r="BI554" s="329"/>
      <c r="BJ554" s="45">
        <v>2</v>
      </c>
      <c r="BK554" s="45">
        <v>1</v>
      </c>
      <c r="BL554" s="45">
        <v>2</v>
      </c>
      <c r="BM554" s="45">
        <v>2</v>
      </c>
      <c r="BN554" s="45">
        <v>2</v>
      </c>
      <c r="BO554" s="45">
        <v>2</v>
      </c>
      <c r="BP554" s="45">
        <v>2</v>
      </c>
      <c r="BQ554" s="45">
        <v>2</v>
      </c>
      <c r="BR554" s="45">
        <v>2</v>
      </c>
      <c r="BS554" s="45">
        <v>2</v>
      </c>
      <c r="BT554" s="45">
        <v>1</v>
      </c>
      <c r="BU554" s="45">
        <v>2</v>
      </c>
      <c r="BV554" s="45">
        <v>2</v>
      </c>
      <c r="BW554" s="45">
        <v>2</v>
      </c>
      <c r="BX554" s="45">
        <v>2</v>
      </c>
      <c r="BY554" s="45">
        <v>2</v>
      </c>
      <c r="BZ554" s="45">
        <v>1</v>
      </c>
      <c r="CA554" s="45">
        <v>2</v>
      </c>
      <c r="CB554" s="45">
        <v>2</v>
      </c>
      <c r="CC554" s="45">
        <v>2</v>
      </c>
      <c r="CD554" s="45">
        <v>2</v>
      </c>
      <c r="CE554" s="45">
        <v>2</v>
      </c>
      <c r="CF554" s="45">
        <v>2</v>
      </c>
      <c r="CG554" s="45">
        <v>2</v>
      </c>
      <c r="CH554" s="45">
        <v>2</v>
      </c>
      <c r="CI554" s="45">
        <v>2</v>
      </c>
      <c r="CJ554" s="45">
        <v>2</v>
      </c>
      <c r="CK554" s="45">
        <v>2</v>
      </c>
      <c r="CL554" s="45">
        <v>2</v>
      </c>
      <c r="CM554" s="45">
        <v>2</v>
      </c>
      <c r="CN554" s="45">
        <v>1</v>
      </c>
      <c r="CO554" s="45">
        <v>2</v>
      </c>
      <c r="CP554" s="45">
        <v>2</v>
      </c>
      <c r="CQ554" s="45">
        <v>2</v>
      </c>
      <c r="CR554" s="45">
        <v>2</v>
      </c>
      <c r="CS554" s="45">
        <v>2</v>
      </c>
      <c r="CT554" s="45">
        <v>2</v>
      </c>
      <c r="CU554" s="45">
        <v>2</v>
      </c>
      <c r="CV554" s="45">
        <v>2</v>
      </c>
      <c r="CW554" s="45">
        <v>2</v>
      </c>
      <c r="CX554" s="45">
        <v>2</v>
      </c>
      <c r="CY554" s="43">
        <f>COUNTIF($BJ554:$CX554,2)</f>
        <v>37</v>
      </c>
      <c r="CZ554" s="53">
        <f>CY554/COUNTA($BI554:$CX554)</f>
        <v>0.90243902439024393</v>
      </c>
      <c r="DA554" s="43">
        <f>COUNTIF($BJ554:$CX554,1)</f>
        <v>4</v>
      </c>
      <c r="DB554" s="42">
        <f>DA554/COUNTA($BJ554:$CX554)</f>
        <v>9.7560975609756101E-2</v>
      </c>
      <c r="DC554" s="43">
        <f t="shared" si="230"/>
        <v>0</v>
      </c>
      <c r="DD554" s="42">
        <f t="shared" si="231"/>
        <v>0</v>
      </c>
      <c r="DE554" s="43">
        <f t="shared" si="232"/>
        <v>0</v>
      </c>
      <c r="DF554" s="42">
        <f t="shared" si="233"/>
        <v>0</v>
      </c>
      <c r="DG554" s="52">
        <f t="shared" ref="DG554:DG557" si="242">(((CY554*2)+(DA554*1)+(DC554*0)))/COUNTA($BI554:$CX554)</f>
        <v>1.9024390243902438</v>
      </c>
      <c r="DH554" s="43" t="str">
        <f t="shared" si="235"/>
        <v>Đạt mục tiêu</v>
      </c>
      <c r="DI554" s="47"/>
    </row>
    <row r="555" spans="1:113" s="38" customFormat="1" ht="28.5" hidden="1" customHeight="1" x14ac:dyDescent="0.25">
      <c r="A555" s="669"/>
      <c r="B555" s="630"/>
      <c r="C555" s="667"/>
      <c r="D555" s="615"/>
      <c r="E555" s="667"/>
      <c r="F555" s="615"/>
      <c r="G555" s="667"/>
      <c r="H555" s="59" t="s">
        <v>129</v>
      </c>
      <c r="I555" s="327">
        <v>1</v>
      </c>
      <c r="J555" s="329" t="s">
        <v>57</v>
      </c>
      <c r="K555" s="329" t="s">
        <v>27</v>
      </c>
      <c r="L555" s="310" t="s">
        <v>26</v>
      </c>
      <c r="M555" s="341" t="s">
        <v>37</v>
      </c>
      <c r="N555" s="51" t="s">
        <v>24</v>
      </c>
      <c r="O555" s="50">
        <v>1</v>
      </c>
      <c r="P555" s="341"/>
      <c r="Q555" s="341"/>
      <c r="R555" s="341"/>
      <c r="S555" s="341"/>
      <c r="T555" s="341"/>
      <c r="U555" s="341"/>
      <c r="V555" s="341"/>
      <c r="W555" s="341" t="s">
        <v>24</v>
      </c>
      <c r="X555" s="341"/>
      <c r="Y555" s="341"/>
      <c r="Z555" s="341"/>
      <c r="AA555" s="47">
        <f t="shared" si="236"/>
        <v>1</v>
      </c>
      <c r="AB555" s="341"/>
      <c r="AC555" s="341"/>
      <c r="AD555" s="329"/>
      <c r="AE555" s="329"/>
      <c r="AF555" s="329"/>
      <c r="AG555" s="329"/>
      <c r="AH555" s="341"/>
      <c r="AI555" s="341"/>
      <c r="AJ555" s="341"/>
      <c r="AK555" s="341"/>
      <c r="AL555" s="329"/>
      <c r="AM555" s="329"/>
      <c r="AN555" s="329"/>
      <c r="AO555" s="329"/>
      <c r="AP555" s="329"/>
      <c r="AQ555" s="329"/>
      <c r="AR555" s="329"/>
      <c r="AS555" s="329"/>
      <c r="AT555" s="329"/>
      <c r="AU555" s="329" t="s">
        <v>40</v>
      </c>
      <c r="AV555" s="329"/>
      <c r="AW555" s="329"/>
      <c r="AX555" s="329"/>
      <c r="AY555" s="39"/>
      <c r="AZ555" s="39"/>
      <c r="BA555" s="39"/>
      <c r="BB555" s="39"/>
      <c r="BC555" s="329"/>
      <c r="BD555" s="329"/>
      <c r="BE555" s="329"/>
      <c r="BF555" s="329"/>
      <c r="BG555" s="329"/>
      <c r="BH555" s="329"/>
      <c r="BI555" s="329"/>
      <c r="BJ555" s="45">
        <v>2</v>
      </c>
      <c r="BK555" s="45">
        <v>2</v>
      </c>
      <c r="BL555" s="45">
        <v>2</v>
      </c>
      <c r="BM555" s="45">
        <v>2</v>
      </c>
      <c r="BN555" s="45">
        <v>2</v>
      </c>
      <c r="BO555" s="45">
        <v>2</v>
      </c>
      <c r="BP555" s="45">
        <v>2</v>
      </c>
      <c r="BQ555" s="45">
        <v>2</v>
      </c>
      <c r="BR555" s="45">
        <v>2</v>
      </c>
      <c r="BS555" s="45">
        <v>2</v>
      </c>
      <c r="BT555" s="45">
        <v>2</v>
      </c>
      <c r="BU555" s="45">
        <v>2</v>
      </c>
      <c r="BV555" s="45">
        <v>2</v>
      </c>
      <c r="BW555" s="45">
        <v>2</v>
      </c>
      <c r="BX555" s="45">
        <v>2</v>
      </c>
      <c r="BY555" s="45">
        <v>2</v>
      </c>
      <c r="BZ555" s="45">
        <v>2</v>
      </c>
      <c r="CA555" s="45">
        <v>2</v>
      </c>
      <c r="CB555" s="45">
        <v>2</v>
      </c>
      <c r="CC555" s="45">
        <v>2</v>
      </c>
      <c r="CD555" s="45">
        <v>2</v>
      </c>
      <c r="CE555" s="45">
        <v>2</v>
      </c>
      <c r="CF555" s="45">
        <v>2</v>
      </c>
      <c r="CG555" s="45">
        <v>2</v>
      </c>
      <c r="CH555" s="45">
        <v>2</v>
      </c>
      <c r="CI555" s="45">
        <v>2</v>
      </c>
      <c r="CJ555" s="45">
        <v>2</v>
      </c>
      <c r="CK555" s="45">
        <v>2</v>
      </c>
      <c r="CL555" s="45">
        <v>2</v>
      </c>
      <c r="CM555" s="45">
        <v>2</v>
      </c>
      <c r="CN555" s="45">
        <v>2</v>
      </c>
      <c r="CO555" s="45">
        <v>2</v>
      </c>
      <c r="CP555" s="45">
        <v>2</v>
      </c>
      <c r="CQ555" s="45">
        <v>2</v>
      </c>
      <c r="CR555" s="45">
        <v>2</v>
      </c>
      <c r="CS555" s="45">
        <v>2</v>
      </c>
      <c r="CT555" s="45">
        <v>2</v>
      </c>
      <c r="CU555" s="45"/>
      <c r="CV555" s="45"/>
      <c r="CW555" s="45"/>
      <c r="CX555" s="45">
        <v>2</v>
      </c>
      <c r="CY555" s="43">
        <f>COUNTIF($BJ555:$CX555,2)</f>
        <v>38</v>
      </c>
      <c r="CZ555" s="42">
        <f>CY555/COUNTA($BJ555:$CX555)</f>
        <v>1</v>
      </c>
      <c r="DA555" s="43">
        <f>COUNTIF($BJ555:$CX555,1)</f>
        <v>0</v>
      </c>
      <c r="DB555" s="42">
        <f>DA555/COUNTA($BJ555:$CX555)</f>
        <v>0</v>
      </c>
      <c r="DC555" s="43">
        <f t="shared" si="230"/>
        <v>0</v>
      </c>
      <c r="DD555" s="42">
        <f t="shared" si="231"/>
        <v>0</v>
      </c>
      <c r="DE555" s="43">
        <f t="shared" si="232"/>
        <v>0</v>
      </c>
      <c r="DF555" s="42">
        <f t="shared" si="233"/>
        <v>0</v>
      </c>
      <c r="DG555" s="52">
        <f t="shared" si="242"/>
        <v>2</v>
      </c>
      <c r="DH555" s="43" t="str">
        <f t="shared" si="235"/>
        <v>Đạt mục tiêu</v>
      </c>
      <c r="DI555" s="39"/>
    </row>
    <row r="556" spans="1:113" s="38" customFormat="1" ht="28.5" hidden="1" customHeight="1" x14ac:dyDescent="0.25">
      <c r="A556" s="669"/>
      <c r="B556" s="630"/>
      <c r="C556" s="667"/>
      <c r="D556" s="615"/>
      <c r="E556" s="667"/>
      <c r="F556" s="615"/>
      <c r="G556" s="667"/>
      <c r="H556" s="62" t="s">
        <v>128</v>
      </c>
      <c r="I556" s="327">
        <v>1</v>
      </c>
      <c r="J556" s="329" t="s">
        <v>66</v>
      </c>
      <c r="K556" s="329" t="s">
        <v>27</v>
      </c>
      <c r="L556" s="310" t="s">
        <v>26</v>
      </c>
      <c r="M556" s="341" t="s">
        <v>37</v>
      </c>
      <c r="N556" s="51" t="s">
        <v>24</v>
      </c>
      <c r="O556" s="50">
        <v>1</v>
      </c>
      <c r="P556" s="341"/>
      <c r="Q556" s="341"/>
      <c r="R556" s="341"/>
      <c r="S556" s="341"/>
      <c r="T556" s="341"/>
      <c r="U556" s="341" t="s">
        <v>24</v>
      </c>
      <c r="V556" s="341"/>
      <c r="W556" s="341"/>
      <c r="X556" s="341"/>
      <c r="Y556" s="341"/>
      <c r="Z556" s="341"/>
      <c r="AA556" s="47">
        <f t="shared" si="236"/>
        <v>1</v>
      </c>
      <c r="AB556" s="341"/>
      <c r="AC556" s="341"/>
      <c r="AD556" s="329"/>
      <c r="AE556" s="329"/>
      <c r="AF556" s="329"/>
      <c r="AG556" s="329"/>
      <c r="AH556" s="341"/>
      <c r="AI556" s="341"/>
      <c r="AJ556" s="341"/>
      <c r="AK556" s="341"/>
      <c r="AL556" s="329"/>
      <c r="AM556" s="329"/>
      <c r="AN556" s="329"/>
      <c r="AO556" s="329"/>
      <c r="AP556" s="329"/>
      <c r="AQ556" s="329"/>
      <c r="AR556" s="329"/>
      <c r="AS556" s="329"/>
      <c r="AT556" s="329"/>
      <c r="AU556" s="329" t="s">
        <v>46</v>
      </c>
      <c r="AV556" s="329"/>
      <c r="AW556" s="329"/>
      <c r="AX556" s="329" t="s">
        <v>32</v>
      </c>
      <c r="AY556" s="39"/>
      <c r="AZ556" s="39"/>
      <c r="BA556" s="39"/>
      <c r="BB556" s="39"/>
      <c r="BC556" s="329"/>
      <c r="BD556" s="329"/>
      <c r="BE556" s="329"/>
      <c r="BF556" s="329"/>
      <c r="BG556" s="329"/>
      <c r="BH556" s="329"/>
      <c r="BI556" s="329"/>
      <c r="BJ556" s="45">
        <v>2</v>
      </c>
      <c r="BK556" s="45">
        <v>2</v>
      </c>
      <c r="BL556" s="45">
        <v>2</v>
      </c>
      <c r="BM556" s="45">
        <v>2</v>
      </c>
      <c r="BN556" s="45">
        <v>2</v>
      </c>
      <c r="BO556" s="45">
        <v>2</v>
      </c>
      <c r="BP556" s="45">
        <v>2</v>
      </c>
      <c r="BQ556" s="45">
        <v>2</v>
      </c>
      <c r="BR556" s="45">
        <v>2</v>
      </c>
      <c r="BS556" s="45">
        <v>2</v>
      </c>
      <c r="BT556" s="45">
        <v>2</v>
      </c>
      <c r="BU556" s="45">
        <v>2</v>
      </c>
      <c r="BV556" s="45">
        <v>2</v>
      </c>
      <c r="BW556" s="45">
        <v>2</v>
      </c>
      <c r="BX556" s="45">
        <v>2</v>
      </c>
      <c r="BY556" s="45">
        <v>2</v>
      </c>
      <c r="BZ556" s="45">
        <v>2</v>
      </c>
      <c r="CA556" s="45">
        <v>2</v>
      </c>
      <c r="CB556" s="45">
        <v>2</v>
      </c>
      <c r="CC556" s="45">
        <v>2</v>
      </c>
      <c r="CD556" s="45">
        <v>2</v>
      </c>
      <c r="CE556" s="45">
        <v>2</v>
      </c>
      <c r="CF556" s="45">
        <v>2</v>
      </c>
      <c r="CG556" s="45">
        <v>2</v>
      </c>
      <c r="CH556" s="45">
        <v>2</v>
      </c>
      <c r="CI556" s="45">
        <v>2</v>
      </c>
      <c r="CJ556" s="45">
        <v>2</v>
      </c>
      <c r="CK556" s="45">
        <v>2</v>
      </c>
      <c r="CL556" s="45">
        <v>2</v>
      </c>
      <c r="CM556" s="45">
        <v>2</v>
      </c>
      <c r="CN556" s="45">
        <v>2</v>
      </c>
      <c r="CO556" s="45">
        <v>2</v>
      </c>
      <c r="CP556" s="45">
        <v>2</v>
      </c>
      <c r="CQ556" s="45">
        <v>2</v>
      </c>
      <c r="CR556" s="45">
        <v>2</v>
      </c>
      <c r="CS556" s="45">
        <v>2</v>
      </c>
      <c r="CT556" s="45">
        <v>2</v>
      </c>
      <c r="CU556" s="45"/>
      <c r="CV556" s="45"/>
      <c r="CW556" s="45"/>
      <c r="CX556" s="45">
        <v>2</v>
      </c>
      <c r="CY556" s="43">
        <f>COUNTIF($BI556:$CX556,2)</f>
        <v>38</v>
      </c>
      <c r="CZ556" s="42">
        <f>CY556/COUNTA($BI556:$CX556)</f>
        <v>1</v>
      </c>
      <c r="DA556" s="43">
        <f>COUNTIF($BI556:$CX556,1)</f>
        <v>0</v>
      </c>
      <c r="DB556" s="42">
        <f>DA556/COUNTA($BI556:$CX556)</f>
        <v>0</v>
      </c>
      <c r="DC556" s="43">
        <f t="shared" si="230"/>
        <v>0</v>
      </c>
      <c r="DD556" s="42">
        <f t="shared" si="231"/>
        <v>0</v>
      </c>
      <c r="DE556" s="43">
        <f t="shared" si="232"/>
        <v>0</v>
      </c>
      <c r="DF556" s="42">
        <f t="shared" si="233"/>
        <v>0</v>
      </c>
      <c r="DG556" s="52">
        <f t="shared" si="242"/>
        <v>2</v>
      </c>
      <c r="DH556" s="43" t="str">
        <f t="shared" si="235"/>
        <v>Đạt mục tiêu</v>
      </c>
      <c r="DI556" s="39"/>
    </row>
    <row r="557" spans="1:113" s="38" customFormat="1" ht="28.5" hidden="1" customHeight="1" x14ac:dyDescent="0.25">
      <c r="A557" s="669"/>
      <c r="B557" s="630"/>
      <c r="C557" s="667"/>
      <c r="D557" s="615"/>
      <c r="E557" s="667"/>
      <c r="F557" s="615"/>
      <c r="G557" s="667"/>
      <c r="H557" s="59" t="s">
        <v>127</v>
      </c>
      <c r="I557" s="327">
        <v>1</v>
      </c>
      <c r="J557" s="329" t="s">
        <v>47</v>
      </c>
      <c r="K557" s="329" t="s">
        <v>27</v>
      </c>
      <c r="L557" s="310" t="s">
        <v>26</v>
      </c>
      <c r="M557" s="341" t="s">
        <v>37</v>
      </c>
      <c r="N557" s="51" t="s">
        <v>24</v>
      </c>
      <c r="O557" s="50">
        <v>1</v>
      </c>
      <c r="P557" s="341"/>
      <c r="Q557" s="341"/>
      <c r="R557" s="341"/>
      <c r="S557" s="341"/>
      <c r="T557" s="341" t="s">
        <v>24</v>
      </c>
      <c r="U557" s="341"/>
      <c r="V557" s="341"/>
      <c r="W557" s="341"/>
      <c r="X557" s="341"/>
      <c r="Y557" s="341"/>
      <c r="Z557" s="341"/>
      <c r="AA557" s="47">
        <f t="shared" si="236"/>
        <v>1</v>
      </c>
      <c r="AB557" s="341"/>
      <c r="AC557" s="341"/>
      <c r="AD557" s="329"/>
      <c r="AE557" s="329"/>
      <c r="AF557" s="329"/>
      <c r="AG557" s="329"/>
      <c r="AH557" s="341"/>
      <c r="AI557" s="341"/>
      <c r="AJ557" s="341"/>
      <c r="AK557" s="341"/>
      <c r="AL557" s="329"/>
      <c r="AM557" s="329"/>
      <c r="AN557" s="329"/>
      <c r="AO557" s="329"/>
      <c r="AP557" s="329" t="s">
        <v>40</v>
      </c>
      <c r="AQ557" s="329" t="s">
        <v>40</v>
      </c>
      <c r="AR557" s="329" t="s">
        <v>46</v>
      </c>
      <c r="AS557" s="329" t="s">
        <v>40</v>
      </c>
      <c r="AT557" s="329"/>
      <c r="AU557" s="329"/>
      <c r="AV557" s="329"/>
      <c r="AW557" s="329"/>
      <c r="AX557" s="329"/>
      <c r="AY557" s="39"/>
      <c r="AZ557" s="39"/>
      <c r="BA557" s="39"/>
      <c r="BB557" s="39"/>
      <c r="BC557" s="329"/>
      <c r="BD557" s="329"/>
      <c r="BE557" s="329"/>
      <c r="BF557" s="329"/>
      <c r="BG557" s="329"/>
      <c r="BH557" s="329"/>
      <c r="BI557" s="329"/>
      <c r="BJ557" s="45">
        <v>2</v>
      </c>
      <c r="BK557" s="45">
        <v>2</v>
      </c>
      <c r="BL557" s="45">
        <v>2</v>
      </c>
      <c r="BM557" s="45">
        <v>2</v>
      </c>
      <c r="BN557" s="45">
        <v>2</v>
      </c>
      <c r="BO557" s="45">
        <v>2</v>
      </c>
      <c r="BP557" s="45">
        <v>2</v>
      </c>
      <c r="BQ557" s="45">
        <v>2</v>
      </c>
      <c r="BR557" s="45">
        <v>2</v>
      </c>
      <c r="BS557" s="45">
        <v>2</v>
      </c>
      <c r="BT557" s="45">
        <v>2</v>
      </c>
      <c r="BU557" s="45">
        <v>2</v>
      </c>
      <c r="BV557" s="45">
        <v>2</v>
      </c>
      <c r="BW557" s="45">
        <v>2</v>
      </c>
      <c r="BX557" s="45">
        <v>2</v>
      </c>
      <c r="BY557" s="45">
        <v>2</v>
      </c>
      <c r="BZ557" s="45">
        <v>2</v>
      </c>
      <c r="CA557" s="45">
        <v>2</v>
      </c>
      <c r="CB557" s="45">
        <v>2</v>
      </c>
      <c r="CC557" s="45">
        <v>2</v>
      </c>
      <c r="CD557" s="45">
        <v>2</v>
      </c>
      <c r="CE557" s="45">
        <v>2</v>
      </c>
      <c r="CF557" s="45">
        <v>2</v>
      </c>
      <c r="CG557" s="45">
        <v>2</v>
      </c>
      <c r="CH557" s="45">
        <v>2</v>
      </c>
      <c r="CI557" s="45">
        <v>2</v>
      </c>
      <c r="CJ557" s="45">
        <v>2</v>
      </c>
      <c r="CK557" s="45">
        <v>2</v>
      </c>
      <c r="CL557" s="45">
        <v>2</v>
      </c>
      <c r="CM557" s="45">
        <v>2</v>
      </c>
      <c r="CN557" s="45">
        <v>2</v>
      </c>
      <c r="CO557" s="45">
        <v>2</v>
      </c>
      <c r="CP557" s="45">
        <v>2</v>
      </c>
      <c r="CQ557" s="45">
        <v>2</v>
      </c>
      <c r="CR557" s="45">
        <v>2</v>
      </c>
      <c r="CS557" s="45">
        <v>2</v>
      </c>
      <c r="CT557" s="45">
        <v>2</v>
      </c>
      <c r="CU557" s="45"/>
      <c r="CV557" s="45"/>
      <c r="CW557" s="45"/>
      <c r="CX557" s="45">
        <v>2</v>
      </c>
      <c r="CY557" s="43">
        <f>COUNTIF($BI557:$CX557,2)</f>
        <v>38</v>
      </c>
      <c r="CZ557" s="42">
        <f>CY557/COUNTA($BI557:$CX557)</f>
        <v>1</v>
      </c>
      <c r="DA557" s="43">
        <f>COUNTIF($BI557:$CX557,1)</f>
        <v>0</v>
      </c>
      <c r="DB557" s="42">
        <f>DA557/COUNTA($BI557:$CX557)</f>
        <v>0</v>
      </c>
      <c r="DC557" s="43">
        <f t="shared" si="230"/>
        <v>0</v>
      </c>
      <c r="DD557" s="42">
        <f t="shared" si="231"/>
        <v>0</v>
      </c>
      <c r="DE557" s="43">
        <f t="shared" si="232"/>
        <v>0</v>
      </c>
      <c r="DF557" s="42">
        <f t="shared" si="233"/>
        <v>0</v>
      </c>
      <c r="DG557" s="52">
        <f t="shared" si="242"/>
        <v>2</v>
      </c>
      <c r="DH557" s="43" t="str">
        <f t="shared" si="235"/>
        <v>Đạt mục tiêu</v>
      </c>
      <c r="DI557" s="39"/>
    </row>
    <row r="558" spans="1:113" s="38" customFormat="1" ht="46.5" customHeight="1" x14ac:dyDescent="0.25">
      <c r="A558" s="627"/>
      <c r="B558" s="630"/>
      <c r="C558" s="632"/>
      <c r="D558" s="623"/>
      <c r="E558" s="632"/>
      <c r="F558" s="615"/>
      <c r="G558" s="667"/>
      <c r="H558" s="251" t="s">
        <v>126</v>
      </c>
      <c r="I558" s="528" t="s">
        <v>1123</v>
      </c>
      <c r="J558" s="18" t="s">
        <v>33</v>
      </c>
      <c r="K558" s="580" t="s">
        <v>27</v>
      </c>
      <c r="L558" s="405" t="s">
        <v>26</v>
      </c>
      <c r="M558" s="341"/>
      <c r="N558" s="51"/>
      <c r="O558" s="50"/>
      <c r="P558" s="341"/>
      <c r="Q558" s="341"/>
      <c r="R558" s="341"/>
      <c r="S558" s="341"/>
      <c r="T558" s="341"/>
      <c r="U558" s="341"/>
      <c r="V558" s="341"/>
      <c r="W558" s="341"/>
      <c r="X558" s="341"/>
      <c r="Y558" s="341"/>
      <c r="Z558" s="341"/>
      <c r="AA558" s="47"/>
      <c r="AB558" s="341"/>
      <c r="AC558" s="341"/>
      <c r="AD558" s="329"/>
      <c r="AE558" s="329"/>
      <c r="AF558" s="329"/>
      <c r="AG558" s="329"/>
      <c r="AH558" s="341"/>
      <c r="AI558" s="341"/>
      <c r="AJ558" s="341"/>
      <c r="AK558" s="341"/>
      <c r="AL558" s="329"/>
      <c r="AM558" s="329"/>
      <c r="AN558" s="329"/>
      <c r="AO558" s="329"/>
      <c r="AP558" s="329"/>
      <c r="AQ558" s="329"/>
      <c r="AR558" s="329"/>
      <c r="AS558" s="329"/>
      <c r="AT558" s="329"/>
      <c r="AU558" s="329"/>
      <c r="AV558" s="329"/>
      <c r="AW558" s="329"/>
      <c r="AX558" s="329"/>
      <c r="AY558" s="580"/>
      <c r="AZ558" s="47" t="s">
        <v>32</v>
      </c>
      <c r="BA558" s="47"/>
      <c r="BB558" s="47"/>
      <c r="BC558" s="329"/>
      <c r="BD558" s="329"/>
      <c r="BE558" s="329"/>
      <c r="BF558" s="329"/>
      <c r="BG558" s="329"/>
      <c r="BH558" s="329"/>
      <c r="BI558" s="329"/>
      <c r="BJ558" s="45"/>
      <c r="BK558" s="45"/>
      <c r="BL558" s="45"/>
      <c r="BM558" s="45"/>
      <c r="BN558" s="45"/>
      <c r="BO558" s="45"/>
      <c r="BP558" s="45"/>
      <c r="BQ558" s="45"/>
      <c r="BR558" s="45"/>
      <c r="BS558" s="45"/>
      <c r="BT558" s="45"/>
      <c r="BU558" s="45"/>
      <c r="BV558" s="45"/>
      <c r="BW558" s="45"/>
      <c r="BX558" s="45"/>
      <c r="BY558" s="45"/>
      <c r="BZ558" s="45"/>
      <c r="CA558" s="45"/>
      <c r="CB558" s="45"/>
      <c r="CC558" s="45"/>
      <c r="CD558" s="45"/>
      <c r="CE558" s="45"/>
      <c r="CF558" s="45"/>
      <c r="CG558" s="45"/>
      <c r="CH558" s="45"/>
      <c r="CI558" s="45"/>
      <c r="CJ558" s="45"/>
      <c r="CK558" s="45"/>
      <c r="CL558" s="45"/>
      <c r="CM558" s="45"/>
      <c r="CN558" s="45"/>
      <c r="CO558" s="45"/>
      <c r="CP558" s="45"/>
      <c r="CQ558" s="45"/>
      <c r="CR558" s="45"/>
      <c r="CS558" s="45"/>
      <c r="CT558" s="45"/>
      <c r="CU558" s="45"/>
      <c r="CV558" s="45"/>
      <c r="CW558" s="45"/>
      <c r="CX558" s="45"/>
      <c r="CY558" s="43"/>
      <c r="CZ558" s="42"/>
      <c r="DA558" s="43"/>
      <c r="DB558" s="42"/>
      <c r="DC558" s="43"/>
      <c r="DD558" s="42"/>
      <c r="DE558" s="43"/>
      <c r="DF558" s="42"/>
      <c r="DG558" s="52"/>
      <c r="DH558" s="43"/>
      <c r="DI558" s="47"/>
    </row>
    <row r="559" spans="1:113" s="38" customFormat="1" ht="32.25" customHeight="1" x14ac:dyDescent="0.25">
      <c r="A559" s="627"/>
      <c r="B559" s="630"/>
      <c r="C559" s="632"/>
      <c r="D559" s="623"/>
      <c r="E559" s="632"/>
      <c r="F559" s="615"/>
      <c r="G559" s="667"/>
      <c r="H559" s="251" t="s">
        <v>125</v>
      </c>
      <c r="I559" s="528" t="s">
        <v>1123</v>
      </c>
      <c r="J559" s="18" t="s">
        <v>33</v>
      </c>
      <c r="K559" s="580" t="s">
        <v>27</v>
      </c>
      <c r="L559" s="405" t="s">
        <v>26</v>
      </c>
      <c r="M559" s="341"/>
      <c r="N559" s="51"/>
      <c r="O559" s="50"/>
      <c r="P559" s="341"/>
      <c r="Q559" s="341"/>
      <c r="R559" s="341"/>
      <c r="S559" s="341"/>
      <c r="T559" s="341"/>
      <c r="U559" s="341"/>
      <c r="V559" s="341"/>
      <c r="W559" s="341"/>
      <c r="X559" s="341"/>
      <c r="Y559" s="341"/>
      <c r="Z559" s="341"/>
      <c r="AA559" s="47"/>
      <c r="AB559" s="341"/>
      <c r="AC559" s="341"/>
      <c r="AD559" s="329"/>
      <c r="AE559" s="329"/>
      <c r="AF559" s="329"/>
      <c r="AG559" s="329"/>
      <c r="AH559" s="341"/>
      <c r="AI559" s="341"/>
      <c r="AJ559" s="341"/>
      <c r="AK559" s="341"/>
      <c r="AL559" s="329"/>
      <c r="AM559" s="329"/>
      <c r="AN559" s="329"/>
      <c r="AO559" s="329"/>
      <c r="AP559" s="329"/>
      <c r="AQ559" s="329"/>
      <c r="AR559" s="329"/>
      <c r="AS559" s="329"/>
      <c r="AT559" s="329"/>
      <c r="AU559" s="329"/>
      <c r="AV559" s="329"/>
      <c r="AW559" s="329"/>
      <c r="AX559" s="329"/>
      <c r="AY559" s="580"/>
      <c r="AZ559" s="47" t="s">
        <v>32</v>
      </c>
      <c r="BA559" s="47"/>
      <c r="BB559" s="47"/>
      <c r="BC559" s="329"/>
      <c r="BD559" s="329"/>
      <c r="BE559" s="329"/>
      <c r="BF559" s="329"/>
      <c r="BG559" s="329"/>
      <c r="BH559" s="329"/>
      <c r="BI559" s="329"/>
      <c r="BJ559" s="45"/>
      <c r="BK559" s="45"/>
      <c r="BL559" s="45"/>
      <c r="BM559" s="45"/>
      <c r="BN559" s="45"/>
      <c r="BO559" s="45"/>
      <c r="BP559" s="45"/>
      <c r="BQ559" s="45"/>
      <c r="BR559" s="45"/>
      <c r="BS559" s="45"/>
      <c r="BT559" s="45"/>
      <c r="BU559" s="45"/>
      <c r="BV559" s="45"/>
      <c r="BW559" s="45"/>
      <c r="BX559" s="45"/>
      <c r="BY559" s="45"/>
      <c r="BZ559" s="45"/>
      <c r="CA559" s="45"/>
      <c r="CB559" s="45"/>
      <c r="CC559" s="45"/>
      <c r="CD559" s="45"/>
      <c r="CE559" s="45"/>
      <c r="CF559" s="45"/>
      <c r="CG559" s="45"/>
      <c r="CH559" s="45"/>
      <c r="CI559" s="45"/>
      <c r="CJ559" s="45"/>
      <c r="CK559" s="45"/>
      <c r="CL559" s="45"/>
      <c r="CM559" s="45"/>
      <c r="CN559" s="45"/>
      <c r="CO559" s="45"/>
      <c r="CP559" s="45"/>
      <c r="CQ559" s="45"/>
      <c r="CR559" s="45"/>
      <c r="CS559" s="45"/>
      <c r="CT559" s="45"/>
      <c r="CU559" s="45"/>
      <c r="CV559" s="45"/>
      <c r="CW559" s="45"/>
      <c r="CX559" s="45"/>
      <c r="CY559" s="43"/>
      <c r="CZ559" s="42"/>
      <c r="DA559" s="43"/>
      <c r="DB559" s="42"/>
      <c r="DC559" s="43"/>
      <c r="DD559" s="42"/>
      <c r="DE559" s="43"/>
      <c r="DF559" s="42"/>
      <c r="DG559" s="52"/>
      <c r="DH559" s="43"/>
      <c r="DI559" s="47"/>
    </row>
    <row r="560" spans="1:113" s="38" customFormat="1" ht="29.25" customHeight="1" x14ac:dyDescent="0.25">
      <c r="A560" s="627"/>
      <c r="B560" s="630"/>
      <c r="C560" s="632"/>
      <c r="D560" s="623"/>
      <c r="E560" s="632"/>
      <c r="F560" s="615"/>
      <c r="G560" s="667"/>
      <c r="H560" s="251" t="s">
        <v>124</v>
      </c>
      <c r="I560" s="528" t="s">
        <v>1123</v>
      </c>
      <c r="J560" s="18" t="s">
        <v>33</v>
      </c>
      <c r="K560" s="580" t="s">
        <v>27</v>
      </c>
      <c r="L560" s="405" t="s">
        <v>26</v>
      </c>
      <c r="M560" s="341"/>
      <c r="N560" s="51"/>
      <c r="O560" s="50"/>
      <c r="P560" s="341"/>
      <c r="Q560" s="341"/>
      <c r="R560" s="341"/>
      <c r="S560" s="341"/>
      <c r="T560" s="341"/>
      <c r="U560" s="341"/>
      <c r="V560" s="341"/>
      <c r="W560" s="341"/>
      <c r="X560" s="341"/>
      <c r="Y560" s="341"/>
      <c r="Z560" s="341"/>
      <c r="AA560" s="47"/>
      <c r="AB560" s="341"/>
      <c r="AC560" s="341"/>
      <c r="AD560" s="329"/>
      <c r="AE560" s="329"/>
      <c r="AF560" s="329"/>
      <c r="AG560" s="329"/>
      <c r="AH560" s="341"/>
      <c r="AI560" s="341"/>
      <c r="AJ560" s="341"/>
      <c r="AK560" s="341"/>
      <c r="AL560" s="329"/>
      <c r="AM560" s="329"/>
      <c r="AN560" s="329"/>
      <c r="AO560" s="329"/>
      <c r="AP560" s="329"/>
      <c r="AQ560" s="329"/>
      <c r="AR560" s="329"/>
      <c r="AS560" s="329"/>
      <c r="AT560" s="329"/>
      <c r="AU560" s="329"/>
      <c r="AV560" s="329"/>
      <c r="AW560" s="329"/>
      <c r="AX560" s="329"/>
      <c r="AY560" s="580" t="s">
        <v>40</v>
      </c>
      <c r="AZ560" s="438"/>
      <c r="BA560" s="47"/>
      <c r="BB560" s="47" t="s">
        <v>32</v>
      </c>
      <c r="BC560" s="329"/>
      <c r="BD560" s="329"/>
      <c r="BE560" s="329"/>
      <c r="BF560" s="329"/>
      <c r="BG560" s="329"/>
      <c r="BH560" s="329"/>
      <c r="BI560" s="329"/>
      <c r="BJ560" s="45"/>
      <c r="BK560" s="45"/>
      <c r="BL560" s="45"/>
      <c r="BM560" s="45"/>
      <c r="BN560" s="45"/>
      <c r="BO560" s="45"/>
      <c r="BP560" s="45"/>
      <c r="BQ560" s="45"/>
      <c r="BR560" s="45"/>
      <c r="BS560" s="45"/>
      <c r="BT560" s="45"/>
      <c r="BU560" s="45"/>
      <c r="BV560" s="45"/>
      <c r="BW560" s="45"/>
      <c r="BX560" s="45"/>
      <c r="BY560" s="45"/>
      <c r="BZ560" s="45"/>
      <c r="CA560" s="45"/>
      <c r="CB560" s="45"/>
      <c r="CC560" s="45"/>
      <c r="CD560" s="45"/>
      <c r="CE560" s="45"/>
      <c r="CF560" s="45"/>
      <c r="CG560" s="45"/>
      <c r="CH560" s="45"/>
      <c r="CI560" s="45"/>
      <c r="CJ560" s="45"/>
      <c r="CK560" s="45"/>
      <c r="CL560" s="45"/>
      <c r="CM560" s="45"/>
      <c r="CN560" s="45"/>
      <c r="CO560" s="45"/>
      <c r="CP560" s="45"/>
      <c r="CQ560" s="45"/>
      <c r="CR560" s="45"/>
      <c r="CS560" s="45"/>
      <c r="CT560" s="45"/>
      <c r="CU560" s="45"/>
      <c r="CV560" s="45"/>
      <c r="CW560" s="45"/>
      <c r="CX560" s="45"/>
      <c r="CY560" s="43"/>
      <c r="CZ560" s="42"/>
      <c r="DA560" s="43"/>
      <c r="DB560" s="42"/>
      <c r="DC560" s="43"/>
      <c r="DD560" s="42"/>
      <c r="DE560" s="43"/>
      <c r="DF560" s="42"/>
      <c r="DG560" s="52"/>
      <c r="DH560" s="43"/>
      <c r="DI560" s="47"/>
    </row>
    <row r="561" spans="1:113" s="38" customFormat="1" ht="39" customHeight="1" x14ac:dyDescent="0.25">
      <c r="A561" s="627"/>
      <c r="B561" s="630"/>
      <c r="C561" s="632"/>
      <c r="D561" s="623"/>
      <c r="E561" s="632"/>
      <c r="F561" s="615"/>
      <c r="G561" s="667"/>
      <c r="H561" s="330" t="s">
        <v>123</v>
      </c>
      <c r="I561" s="528" t="s">
        <v>1123</v>
      </c>
      <c r="J561" s="259" t="s">
        <v>33</v>
      </c>
      <c r="K561" s="580" t="s">
        <v>27</v>
      </c>
      <c r="L561" s="405" t="s">
        <v>26</v>
      </c>
      <c r="M561" s="341" t="s">
        <v>37</v>
      </c>
      <c r="N561" s="51" t="s">
        <v>24</v>
      </c>
      <c r="O561" s="50"/>
      <c r="P561" s="341"/>
      <c r="Q561" s="341"/>
      <c r="R561" s="341"/>
      <c r="S561" s="341"/>
      <c r="T561" s="341"/>
      <c r="U561" s="341"/>
      <c r="V561" s="341"/>
      <c r="W561" s="341"/>
      <c r="X561" s="341" t="s">
        <v>24</v>
      </c>
      <c r="Y561" s="341"/>
      <c r="Z561" s="341"/>
      <c r="AA561" s="47">
        <f>COUNTIF(P561:Z561,"x")</f>
        <v>1</v>
      </c>
      <c r="AB561" s="341"/>
      <c r="AC561" s="341"/>
      <c r="AD561" s="329"/>
      <c r="AE561" s="329"/>
      <c r="AF561" s="329"/>
      <c r="AG561" s="329"/>
      <c r="AH561" s="341"/>
      <c r="AI561" s="341"/>
      <c r="AJ561" s="341"/>
      <c r="AK561" s="341"/>
      <c r="AL561" s="329"/>
      <c r="AM561" s="329"/>
      <c r="AN561" s="329"/>
      <c r="AO561" s="329"/>
      <c r="AP561" s="329"/>
      <c r="AQ561" s="329"/>
      <c r="AR561" s="329"/>
      <c r="AS561" s="329"/>
      <c r="AT561" s="329"/>
      <c r="AU561" s="329"/>
      <c r="AV561" s="329"/>
      <c r="AW561" s="329"/>
      <c r="AX561" s="329"/>
      <c r="AY561" s="580"/>
      <c r="AZ561" s="438"/>
      <c r="BA561" s="47" t="s">
        <v>32</v>
      </c>
      <c r="BB561" s="47"/>
      <c r="BC561" s="329" t="s">
        <v>40</v>
      </c>
      <c r="BD561" s="329"/>
      <c r="BE561" s="329"/>
      <c r="BF561" s="329"/>
      <c r="BG561" s="329"/>
      <c r="BH561" s="329"/>
      <c r="BI561" s="329"/>
      <c r="BJ561" s="45">
        <v>2</v>
      </c>
      <c r="BK561" s="45">
        <v>2</v>
      </c>
      <c r="BL561" s="45">
        <v>2</v>
      </c>
      <c r="BM561" s="45">
        <v>2</v>
      </c>
      <c r="BN561" s="45">
        <v>2</v>
      </c>
      <c r="BO561" s="45">
        <v>2</v>
      </c>
      <c r="BP561" s="45">
        <v>2</v>
      </c>
      <c r="BQ561" s="45">
        <v>2</v>
      </c>
      <c r="BR561" s="45">
        <v>2</v>
      </c>
      <c r="BS561" s="45">
        <v>2</v>
      </c>
      <c r="BT561" s="45">
        <v>2</v>
      </c>
      <c r="BU561" s="45">
        <v>2</v>
      </c>
      <c r="BV561" s="45">
        <v>2</v>
      </c>
      <c r="BW561" s="45">
        <v>2</v>
      </c>
      <c r="BX561" s="45">
        <v>2</v>
      </c>
      <c r="BY561" s="45">
        <v>2</v>
      </c>
      <c r="BZ561" s="45">
        <v>2</v>
      </c>
      <c r="CA561" s="45">
        <v>2</v>
      </c>
      <c r="CB561" s="45">
        <v>2</v>
      </c>
      <c r="CC561" s="45">
        <v>2</v>
      </c>
      <c r="CD561" s="45">
        <v>2</v>
      </c>
      <c r="CE561" s="45">
        <v>2</v>
      </c>
      <c r="CF561" s="45">
        <v>2</v>
      </c>
      <c r="CG561" s="45">
        <v>2</v>
      </c>
      <c r="CH561" s="45">
        <v>2</v>
      </c>
      <c r="CI561" s="45">
        <v>2</v>
      </c>
      <c r="CJ561" s="45">
        <v>2</v>
      </c>
      <c r="CK561" s="45">
        <v>2</v>
      </c>
      <c r="CL561" s="45">
        <v>2</v>
      </c>
      <c r="CM561" s="45">
        <v>2</v>
      </c>
      <c r="CN561" s="45">
        <v>2</v>
      </c>
      <c r="CO561" s="45">
        <v>2</v>
      </c>
      <c r="CP561" s="45">
        <v>2</v>
      </c>
      <c r="CQ561" s="45">
        <v>2</v>
      </c>
      <c r="CR561" s="45">
        <v>2</v>
      </c>
      <c r="CS561" s="45">
        <v>2</v>
      </c>
      <c r="CT561" s="45">
        <v>2</v>
      </c>
      <c r="CU561" s="45"/>
      <c r="CV561" s="45"/>
      <c r="CW561" s="45"/>
      <c r="CX561" s="45">
        <v>2</v>
      </c>
      <c r="CY561" s="43">
        <f>COUNTIF($BI561:$CX561,2)</f>
        <v>38</v>
      </c>
      <c r="CZ561" s="42">
        <f>CY561/COUNTA($BI561:$CX561)</f>
        <v>1</v>
      </c>
      <c r="DA561" s="43">
        <f>COUNTIF($BI561:$CX561,1)</f>
        <v>0</v>
      </c>
      <c r="DB561" s="42">
        <f>DA561/COUNTA($BI561:$CX561)</f>
        <v>0</v>
      </c>
      <c r="DC561" s="43">
        <f>COUNTIF($BI561:$CX561,0)</f>
        <v>0</v>
      </c>
      <c r="DD561" s="42">
        <f>DC561/COUNTA($BI561:$CX561)</f>
        <v>0</v>
      </c>
      <c r="DE561" s="43">
        <f>COUNTIF($BI561:$CX561,"KĐG")</f>
        <v>0</v>
      </c>
      <c r="DF561" s="42">
        <f>DE561/COUNTA($BI561:$CX561)</f>
        <v>0</v>
      </c>
      <c r="DG561" s="52">
        <f>(((CY561*2)+(DA561*1)+(DC561*0)))/COUNTA($BI561:$CX561)</f>
        <v>2</v>
      </c>
      <c r="DH561" s="43" t="str">
        <f>IF(DG561&gt;=1.6,"Đạt mục tiêu",IF(DG561&gt;=1,"Cần cố gắng","Chưa đạt"))</f>
        <v>Đạt mục tiêu</v>
      </c>
      <c r="DI561" s="47"/>
    </row>
    <row r="562" spans="1:113" s="38" customFormat="1" ht="28.5" hidden="1" customHeight="1" x14ac:dyDescent="0.25">
      <c r="A562" s="669"/>
      <c r="B562" s="630"/>
      <c r="C562" s="667"/>
      <c r="D562" s="615"/>
      <c r="E562" s="667"/>
      <c r="F562" s="615"/>
      <c r="G562" s="667"/>
      <c r="H562" s="329" t="s">
        <v>122</v>
      </c>
      <c r="I562" s="327"/>
      <c r="J562" s="329" t="s">
        <v>41</v>
      </c>
      <c r="K562" s="329" t="s">
        <v>27</v>
      </c>
      <c r="L562" s="310" t="s">
        <v>26</v>
      </c>
      <c r="M562" s="341" t="s">
        <v>37</v>
      </c>
      <c r="N562" s="51" t="s">
        <v>24</v>
      </c>
      <c r="O562" s="50"/>
      <c r="P562" s="341"/>
      <c r="Q562" s="341"/>
      <c r="R562" s="341"/>
      <c r="S562" s="341"/>
      <c r="T562" s="341"/>
      <c r="U562" s="341"/>
      <c r="V562" s="341"/>
      <c r="W562" s="341"/>
      <c r="X562" s="341"/>
      <c r="Y562" s="341" t="s">
        <v>24</v>
      </c>
      <c r="Z562" s="341"/>
      <c r="AA562" s="47">
        <f>COUNTIF(P562:Z562,"x")</f>
        <v>1</v>
      </c>
      <c r="AB562" s="341"/>
      <c r="AC562" s="341"/>
      <c r="AD562" s="329"/>
      <c r="AE562" s="329"/>
      <c r="AF562" s="329"/>
      <c r="AG562" s="329"/>
      <c r="AH562" s="341"/>
      <c r="AI562" s="341"/>
      <c r="AJ562" s="341"/>
      <c r="AK562" s="341"/>
      <c r="AL562" s="329"/>
      <c r="AM562" s="329"/>
      <c r="AN562" s="329"/>
      <c r="AO562" s="329"/>
      <c r="AP562" s="329"/>
      <c r="AQ562" s="329"/>
      <c r="AR562" s="329"/>
      <c r="AS562" s="329"/>
      <c r="AT562" s="329"/>
      <c r="AU562" s="329"/>
      <c r="AV562" s="329"/>
      <c r="AW562" s="329"/>
      <c r="AX562" s="329"/>
      <c r="AY562" s="39"/>
      <c r="AZ562" s="39"/>
      <c r="BA562" s="39"/>
      <c r="BB562" s="39"/>
      <c r="BC562" s="329"/>
      <c r="BD562" s="329"/>
      <c r="BE562" s="329" t="s">
        <v>40</v>
      </c>
      <c r="BF562" s="329" t="s">
        <v>40</v>
      </c>
      <c r="BG562" s="329"/>
      <c r="BH562" s="329"/>
      <c r="BI562" s="329"/>
      <c r="BJ562" s="45">
        <v>2</v>
      </c>
      <c r="BK562" s="45">
        <v>2</v>
      </c>
      <c r="BL562" s="45">
        <v>2</v>
      </c>
      <c r="BM562" s="45">
        <v>2</v>
      </c>
      <c r="BN562" s="45">
        <v>2</v>
      </c>
      <c r="BO562" s="45">
        <v>2</v>
      </c>
      <c r="BP562" s="45">
        <v>2</v>
      </c>
      <c r="BQ562" s="45">
        <v>2</v>
      </c>
      <c r="BR562" s="45">
        <v>2</v>
      </c>
      <c r="BS562" s="45">
        <v>2</v>
      </c>
      <c r="BT562" s="45">
        <v>2</v>
      </c>
      <c r="BU562" s="45">
        <v>2</v>
      </c>
      <c r="BV562" s="45">
        <v>2</v>
      </c>
      <c r="BW562" s="45">
        <v>2</v>
      </c>
      <c r="BX562" s="45">
        <v>2</v>
      </c>
      <c r="BY562" s="45">
        <v>2</v>
      </c>
      <c r="BZ562" s="45">
        <v>2</v>
      </c>
      <c r="CA562" s="45">
        <v>2</v>
      </c>
      <c r="CB562" s="45">
        <v>2</v>
      </c>
      <c r="CC562" s="45">
        <v>2</v>
      </c>
      <c r="CD562" s="45">
        <v>2</v>
      </c>
      <c r="CE562" s="45">
        <v>2</v>
      </c>
      <c r="CF562" s="45">
        <v>2</v>
      </c>
      <c r="CG562" s="45">
        <v>2</v>
      </c>
      <c r="CH562" s="45">
        <v>2</v>
      </c>
      <c r="CI562" s="45">
        <v>2</v>
      </c>
      <c r="CJ562" s="45">
        <v>2</v>
      </c>
      <c r="CK562" s="45">
        <v>2</v>
      </c>
      <c r="CL562" s="45">
        <v>2</v>
      </c>
      <c r="CM562" s="45">
        <v>2</v>
      </c>
      <c r="CN562" s="45">
        <v>2</v>
      </c>
      <c r="CO562" s="45">
        <v>2</v>
      </c>
      <c r="CP562" s="45">
        <v>2</v>
      </c>
      <c r="CQ562" s="45">
        <v>2</v>
      </c>
      <c r="CR562" s="45">
        <v>2</v>
      </c>
      <c r="CS562" s="45">
        <v>2</v>
      </c>
      <c r="CT562" s="45">
        <v>2</v>
      </c>
      <c r="CU562" s="45"/>
      <c r="CV562" s="45"/>
      <c r="CW562" s="45"/>
      <c r="CX562" s="45">
        <v>2</v>
      </c>
      <c r="CY562" s="43">
        <f>COUNTIF($BI562:$CX562,2)</f>
        <v>38</v>
      </c>
      <c r="CZ562" s="42">
        <f>CY562/COUNTA($BI562:$CX562)</f>
        <v>1</v>
      </c>
      <c r="DA562" s="43">
        <f>COUNTIF($BI562:$CX562,1)</f>
        <v>0</v>
      </c>
      <c r="DB562" s="42">
        <f>DA562/COUNTA($BI562:$CX562)</f>
        <v>0</v>
      </c>
      <c r="DC562" s="43">
        <f>COUNTIF($BI562:$CX562,0)</f>
        <v>0</v>
      </c>
      <c r="DD562" s="42">
        <f>DC562/COUNTA($BI562:$CX562)</f>
        <v>0</v>
      </c>
      <c r="DE562" s="43">
        <f>COUNTIF($BI562:$CX562,"KĐG")</f>
        <v>0</v>
      </c>
      <c r="DF562" s="42">
        <f>DE562/COUNTA($BI562:$CX562)</f>
        <v>0</v>
      </c>
      <c r="DG562" s="52">
        <f>(((CY562*2)+(DA562*1)+(DC562*0)))/COUNTA($BI562:$CX562)</f>
        <v>2</v>
      </c>
      <c r="DH562" s="43" t="str">
        <f>IF(DG562&gt;=1.6,"Đạt mục tiêu",IF(DG562&gt;=1,"Cần cố gắng","Chưa đạt"))</f>
        <v>Đạt mục tiêu</v>
      </c>
      <c r="DI562" s="39"/>
    </row>
    <row r="563" spans="1:113" s="38" customFormat="1" ht="28.5" hidden="1" customHeight="1" x14ac:dyDescent="0.25">
      <c r="A563" s="669"/>
      <c r="B563" s="631"/>
      <c r="C563" s="667"/>
      <c r="D563" s="615"/>
      <c r="E563" s="667"/>
      <c r="F563" s="615"/>
      <c r="G563" s="667"/>
      <c r="H563" s="59" t="s">
        <v>121</v>
      </c>
      <c r="I563" s="327">
        <v>1</v>
      </c>
      <c r="J563" s="329" t="s">
        <v>49</v>
      </c>
      <c r="K563" s="329" t="s">
        <v>27</v>
      </c>
      <c r="L563" s="310" t="s">
        <v>26</v>
      </c>
      <c r="M563" s="341" t="s">
        <v>37</v>
      </c>
      <c r="N563" s="51" t="s">
        <v>24</v>
      </c>
      <c r="O563" s="50">
        <v>1</v>
      </c>
      <c r="P563" s="341"/>
      <c r="Q563" s="341"/>
      <c r="R563" s="341"/>
      <c r="S563" s="341"/>
      <c r="T563" s="341"/>
      <c r="U563" s="341"/>
      <c r="V563" s="341"/>
      <c r="W563" s="341"/>
      <c r="X563" s="341"/>
      <c r="Y563" s="341"/>
      <c r="Z563" s="341" t="s">
        <v>24</v>
      </c>
      <c r="AA563" s="47">
        <f>COUNTIF(P563:Z563,"x")</f>
        <v>1</v>
      </c>
      <c r="AB563" s="341"/>
      <c r="AC563" s="341"/>
      <c r="AD563" s="329"/>
      <c r="AE563" s="329"/>
      <c r="AF563" s="329"/>
      <c r="AG563" s="329"/>
      <c r="AH563" s="341"/>
      <c r="AI563" s="341"/>
      <c r="AJ563" s="341"/>
      <c r="AK563" s="341"/>
      <c r="AL563" s="329"/>
      <c r="AM563" s="329"/>
      <c r="AN563" s="329"/>
      <c r="AO563" s="329"/>
      <c r="AP563" s="329"/>
      <c r="AQ563" s="329"/>
      <c r="AR563" s="329"/>
      <c r="AS563" s="329"/>
      <c r="AT563" s="329"/>
      <c r="AU563" s="329"/>
      <c r="AV563" s="329"/>
      <c r="AW563" s="329"/>
      <c r="AX563" s="329"/>
      <c r="AY563" s="39"/>
      <c r="AZ563" s="39"/>
      <c r="BA563" s="39"/>
      <c r="BB563" s="39"/>
      <c r="BC563" s="329"/>
      <c r="BD563" s="329"/>
      <c r="BE563" s="329"/>
      <c r="BF563" s="329"/>
      <c r="BG563" s="329"/>
      <c r="BH563" s="329"/>
      <c r="BI563" s="329" t="s">
        <v>40</v>
      </c>
      <c r="BJ563" s="45">
        <v>2</v>
      </c>
      <c r="BK563" s="45">
        <v>2</v>
      </c>
      <c r="BL563" s="45">
        <v>2</v>
      </c>
      <c r="BM563" s="45">
        <v>2</v>
      </c>
      <c r="BN563" s="45">
        <v>2</v>
      </c>
      <c r="BO563" s="45">
        <v>2</v>
      </c>
      <c r="BP563" s="45">
        <v>2</v>
      </c>
      <c r="BQ563" s="45">
        <v>2</v>
      </c>
      <c r="BR563" s="45">
        <v>2</v>
      </c>
      <c r="BS563" s="45">
        <v>2</v>
      </c>
      <c r="BT563" s="45">
        <v>2</v>
      </c>
      <c r="BU563" s="45">
        <v>2</v>
      </c>
      <c r="BV563" s="45">
        <v>2</v>
      </c>
      <c r="BW563" s="45">
        <v>2</v>
      </c>
      <c r="BX563" s="45">
        <v>2</v>
      </c>
      <c r="BY563" s="45">
        <v>2</v>
      </c>
      <c r="BZ563" s="45">
        <v>2</v>
      </c>
      <c r="CA563" s="45">
        <v>2</v>
      </c>
      <c r="CB563" s="45">
        <v>2</v>
      </c>
      <c r="CC563" s="45">
        <v>2</v>
      </c>
      <c r="CD563" s="45">
        <v>2</v>
      </c>
      <c r="CE563" s="45">
        <v>2</v>
      </c>
      <c r="CF563" s="45">
        <v>2</v>
      </c>
      <c r="CG563" s="45">
        <v>2</v>
      </c>
      <c r="CH563" s="45">
        <v>2</v>
      </c>
      <c r="CI563" s="45">
        <v>2</v>
      </c>
      <c r="CJ563" s="45">
        <v>2</v>
      </c>
      <c r="CK563" s="45">
        <v>2</v>
      </c>
      <c r="CL563" s="45">
        <v>2</v>
      </c>
      <c r="CM563" s="45">
        <v>2</v>
      </c>
      <c r="CN563" s="45">
        <v>2</v>
      </c>
      <c r="CO563" s="45">
        <v>2</v>
      </c>
      <c r="CP563" s="45">
        <v>2</v>
      </c>
      <c r="CQ563" s="45">
        <v>2</v>
      </c>
      <c r="CR563" s="45">
        <v>2</v>
      </c>
      <c r="CS563" s="45">
        <v>2</v>
      </c>
      <c r="CT563" s="45">
        <v>2</v>
      </c>
      <c r="CU563" s="45"/>
      <c r="CV563" s="45"/>
      <c r="CW563" s="45"/>
      <c r="CX563" s="45">
        <v>2</v>
      </c>
      <c r="CY563" s="43">
        <f>COUNTIF($BI563:$CX563,2)</f>
        <v>38</v>
      </c>
      <c r="CZ563" s="42">
        <f>CY563/COUNTA($BI563:$CX563)</f>
        <v>0.97435897435897434</v>
      </c>
      <c r="DA563" s="43">
        <f>COUNTIF($BI563:$CX563,1)</f>
        <v>0</v>
      </c>
      <c r="DB563" s="42">
        <f>DA563/COUNTA($BI563:$CX563)</f>
        <v>0</v>
      </c>
      <c r="DC563" s="43">
        <f>COUNTIF($BI563:$CX563,0)</f>
        <v>0</v>
      </c>
      <c r="DD563" s="42">
        <f>DC563/COUNTA($BI563:$CX563)</f>
        <v>0</v>
      </c>
      <c r="DE563" s="43">
        <f>COUNTIF($BI563:$CX563,"KĐG")</f>
        <v>0</v>
      </c>
      <c r="DF563" s="42">
        <f>DE563/COUNTA($BI563:$CX563)</f>
        <v>0</v>
      </c>
      <c r="DG563" s="52">
        <f>(((CY563*2)+(DA563*1)+(DC563*0)))/COUNTA($BI563:$CX563)</f>
        <v>1.9487179487179487</v>
      </c>
      <c r="DH563" s="43" t="str">
        <f>IF(DG563&gt;=1.6,"Đạt mục tiêu",IF(DG563&gt;=1,"Cần cố gắng","Chưa đạt"))</f>
        <v>Đạt mục tiêu</v>
      </c>
      <c r="DI563" s="39"/>
    </row>
    <row r="564" spans="1:113" s="38" customFormat="1" ht="28.5" hidden="1" customHeight="1" x14ac:dyDescent="0.25">
      <c r="A564" s="670"/>
      <c r="B564" s="270"/>
      <c r="C564" s="668"/>
      <c r="D564" s="616"/>
      <c r="E564" s="668"/>
      <c r="F564" s="616"/>
      <c r="G564" s="668"/>
      <c r="H564" s="57" t="s">
        <v>120</v>
      </c>
      <c r="I564" s="327"/>
      <c r="J564" s="329" t="s">
        <v>115</v>
      </c>
      <c r="K564" s="329" t="s">
        <v>27</v>
      </c>
      <c r="L564" s="310" t="s">
        <v>26</v>
      </c>
      <c r="M564" s="341" t="s">
        <v>37</v>
      </c>
      <c r="N564" s="51"/>
      <c r="O564" s="50"/>
      <c r="P564" s="341" t="s">
        <v>24</v>
      </c>
      <c r="Q564" s="341"/>
      <c r="R564" s="341"/>
      <c r="S564" s="341"/>
      <c r="T564" s="341"/>
      <c r="U564" s="341"/>
      <c r="V564" s="341"/>
      <c r="W564" s="341"/>
      <c r="X564" s="341"/>
      <c r="Y564" s="341"/>
      <c r="Z564" s="341"/>
      <c r="AA564" s="47"/>
      <c r="AB564" s="329" t="s">
        <v>32</v>
      </c>
      <c r="AC564" s="341" t="s">
        <v>32</v>
      </c>
      <c r="AD564" s="329"/>
      <c r="AE564" s="329"/>
      <c r="AF564" s="329"/>
      <c r="AG564" s="329"/>
      <c r="AH564" s="341"/>
      <c r="AI564" s="341"/>
      <c r="AJ564" s="341"/>
      <c r="AK564" s="341"/>
      <c r="AL564" s="329"/>
      <c r="AM564" s="329"/>
      <c r="AN564" s="329"/>
      <c r="AO564" s="329"/>
      <c r="AP564" s="329"/>
      <c r="AQ564" s="329"/>
      <c r="AR564" s="329"/>
      <c r="AS564" s="329"/>
      <c r="AT564" s="329"/>
      <c r="AU564" s="329"/>
      <c r="AV564" s="329"/>
      <c r="AW564" s="329"/>
      <c r="AX564" s="329"/>
      <c r="AY564" s="39"/>
      <c r="AZ564" s="39"/>
      <c r="BA564" s="39"/>
      <c r="BB564" s="39"/>
      <c r="BC564" s="329"/>
      <c r="BD564" s="329"/>
      <c r="BE564" s="329"/>
      <c r="BF564" s="329"/>
      <c r="BG564" s="329"/>
      <c r="BH564" s="329"/>
      <c r="BI564" s="329"/>
      <c r="BJ564" s="45">
        <v>2</v>
      </c>
      <c r="BK564" s="45">
        <v>1</v>
      </c>
      <c r="BL564" s="45">
        <v>1</v>
      </c>
      <c r="BM564" s="45">
        <v>2</v>
      </c>
      <c r="BN564" s="45">
        <v>1</v>
      </c>
      <c r="BO564" s="45">
        <v>2</v>
      </c>
      <c r="BP564" s="45">
        <v>2</v>
      </c>
      <c r="BQ564" s="45">
        <v>2</v>
      </c>
      <c r="BR564" s="45">
        <v>1</v>
      </c>
      <c r="BS564" s="45">
        <v>2</v>
      </c>
      <c r="BT564" s="45">
        <v>1</v>
      </c>
      <c r="BU564" s="45">
        <v>2</v>
      </c>
      <c r="BV564" s="45">
        <v>2</v>
      </c>
      <c r="BW564" s="45">
        <v>2</v>
      </c>
      <c r="BX564" s="45">
        <v>2</v>
      </c>
      <c r="BY564" s="45">
        <v>2</v>
      </c>
      <c r="BZ564" s="45">
        <v>1</v>
      </c>
      <c r="CA564" s="45">
        <v>2</v>
      </c>
      <c r="CB564" s="45">
        <v>1</v>
      </c>
      <c r="CC564" s="45">
        <v>2</v>
      </c>
      <c r="CD564" s="45">
        <v>1</v>
      </c>
      <c r="CE564" s="45">
        <v>2</v>
      </c>
      <c r="CF564" s="45">
        <v>2</v>
      </c>
      <c r="CG564" s="45">
        <v>1</v>
      </c>
      <c r="CH564" s="45">
        <v>2</v>
      </c>
      <c r="CI564" s="45">
        <v>2</v>
      </c>
      <c r="CJ564" s="45">
        <v>2</v>
      </c>
      <c r="CK564" s="45">
        <v>2</v>
      </c>
      <c r="CL564" s="45">
        <v>1</v>
      </c>
      <c r="CM564" s="45">
        <v>2</v>
      </c>
      <c r="CN564" s="45">
        <v>1</v>
      </c>
      <c r="CO564" s="45">
        <v>2</v>
      </c>
      <c r="CP564" s="45">
        <v>2</v>
      </c>
      <c r="CQ564" s="45">
        <v>2</v>
      </c>
      <c r="CR564" s="45">
        <v>2</v>
      </c>
      <c r="CS564" s="45">
        <v>2</v>
      </c>
      <c r="CT564" s="45">
        <v>2</v>
      </c>
      <c r="CU564" s="45">
        <v>2</v>
      </c>
      <c r="CV564" s="45">
        <v>2</v>
      </c>
      <c r="CW564" s="45">
        <v>2</v>
      </c>
      <c r="CX564" s="45">
        <v>1</v>
      </c>
      <c r="CY564" s="43"/>
      <c r="CZ564" s="42"/>
      <c r="DA564" s="43"/>
      <c r="DB564" s="42"/>
      <c r="DC564" s="43"/>
      <c r="DD564" s="42"/>
      <c r="DE564" s="43"/>
      <c r="DF564" s="42"/>
      <c r="DG564" s="52"/>
      <c r="DH564" s="43"/>
      <c r="DI564" s="39"/>
    </row>
    <row r="565" spans="1:113" s="38" customFormat="1" ht="21.75" hidden="1" customHeight="1" x14ac:dyDescent="0.25">
      <c r="A565" s="516">
        <v>59</v>
      </c>
      <c r="B565" s="629"/>
      <c r="C565" s="502"/>
      <c r="D565" s="501" t="s">
        <v>35</v>
      </c>
      <c r="E565" s="501"/>
      <c r="F565" s="518" t="s">
        <v>34</v>
      </c>
      <c r="G565" s="665" t="s">
        <v>118</v>
      </c>
      <c r="H565" s="62" t="s">
        <v>117</v>
      </c>
      <c r="I565" s="327">
        <v>1</v>
      </c>
      <c r="J565" s="329" t="s">
        <v>115</v>
      </c>
      <c r="K565" s="329" t="s">
        <v>27</v>
      </c>
      <c r="L565" s="310" t="s">
        <v>26</v>
      </c>
      <c r="M565" s="341" t="s">
        <v>37</v>
      </c>
      <c r="N565" s="51" t="s">
        <v>24</v>
      </c>
      <c r="O565" s="50"/>
      <c r="P565" s="341" t="s">
        <v>24</v>
      </c>
      <c r="Q565" s="341"/>
      <c r="R565" s="341"/>
      <c r="S565" s="341"/>
      <c r="T565" s="341"/>
      <c r="U565" s="341"/>
      <c r="V565" s="341"/>
      <c r="W565" s="341"/>
      <c r="X565" s="341"/>
      <c r="Y565" s="341"/>
      <c r="Z565" s="341"/>
      <c r="AA565" s="47">
        <f>COUNTIF(P565:Z565,"x")</f>
        <v>1</v>
      </c>
      <c r="AB565" s="329"/>
      <c r="AC565" s="341"/>
      <c r="AD565" s="329" t="s">
        <v>46</v>
      </c>
      <c r="AE565" s="329"/>
      <c r="AF565" s="329"/>
      <c r="AG565" s="329"/>
      <c r="AH565" s="341"/>
      <c r="AI565" s="341"/>
      <c r="AJ565" s="341"/>
      <c r="AK565" s="341"/>
      <c r="AL565" s="329"/>
      <c r="AM565" s="329"/>
      <c r="AN565" s="329"/>
      <c r="AO565" s="329"/>
      <c r="AP565" s="329"/>
      <c r="AQ565" s="329"/>
      <c r="AR565" s="329"/>
      <c r="AS565" s="329"/>
      <c r="AT565" s="329"/>
      <c r="AU565" s="329"/>
      <c r="AV565" s="329"/>
      <c r="AW565" s="329"/>
      <c r="AX565" s="329"/>
      <c r="AY565" s="39"/>
      <c r="AZ565" s="39"/>
      <c r="BA565" s="39"/>
      <c r="BB565" s="39"/>
      <c r="BC565" s="329"/>
      <c r="BD565" s="329"/>
      <c r="BE565" s="329"/>
      <c r="BF565" s="329"/>
      <c r="BG565" s="329"/>
      <c r="BH565" s="329"/>
      <c r="BI565" s="329"/>
      <c r="BJ565" s="45">
        <v>2</v>
      </c>
      <c r="BK565" s="45">
        <v>1</v>
      </c>
      <c r="BL565" s="45">
        <v>2</v>
      </c>
      <c r="BM565" s="45">
        <v>2</v>
      </c>
      <c r="BN565" s="45">
        <v>2</v>
      </c>
      <c r="BO565" s="45">
        <v>2</v>
      </c>
      <c r="BP565" s="45">
        <v>2</v>
      </c>
      <c r="BQ565" s="45">
        <v>2</v>
      </c>
      <c r="BR565" s="45">
        <v>2</v>
      </c>
      <c r="BS565" s="45">
        <v>2</v>
      </c>
      <c r="BT565" s="45">
        <v>1</v>
      </c>
      <c r="BU565" s="45">
        <v>2</v>
      </c>
      <c r="BV565" s="45">
        <v>2</v>
      </c>
      <c r="BW565" s="45">
        <v>2</v>
      </c>
      <c r="BX565" s="45">
        <v>2</v>
      </c>
      <c r="BY565" s="45">
        <v>2</v>
      </c>
      <c r="BZ565" s="45">
        <v>1</v>
      </c>
      <c r="CA565" s="45">
        <v>2</v>
      </c>
      <c r="CB565" s="45">
        <v>2</v>
      </c>
      <c r="CC565" s="45">
        <v>2</v>
      </c>
      <c r="CD565" s="45">
        <v>2</v>
      </c>
      <c r="CE565" s="45">
        <v>2</v>
      </c>
      <c r="CF565" s="45">
        <v>2</v>
      </c>
      <c r="CG565" s="45">
        <v>2</v>
      </c>
      <c r="CH565" s="45">
        <v>2</v>
      </c>
      <c r="CI565" s="45">
        <v>2</v>
      </c>
      <c r="CJ565" s="45">
        <v>2</v>
      </c>
      <c r="CK565" s="45">
        <v>2</v>
      </c>
      <c r="CL565" s="45">
        <v>2</v>
      </c>
      <c r="CM565" s="45">
        <v>2</v>
      </c>
      <c r="CN565" s="45">
        <v>1</v>
      </c>
      <c r="CO565" s="45">
        <v>2</v>
      </c>
      <c r="CP565" s="45">
        <v>2</v>
      </c>
      <c r="CQ565" s="45">
        <v>2</v>
      </c>
      <c r="CR565" s="45">
        <v>2</v>
      </c>
      <c r="CS565" s="45">
        <v>2</v>
      </c>
      <c r="CT565" s="45">
        <v>2</v>
      </c>
      <c r="CU565" s="45">
        <v>2</v>
      </c>
      <c r="CV565" s="45">
        <v>2</v>
      </c>
      <c r="CW565" s="45">
        <v>2</v>
      </c>
      <c r="CX565" s="45">
        <v>2</v>
      </c>
      <c r="CY565" s="43">
        <f>COUNTIF($BI565:$CX565,2)</f>
        <v>37</v>
      </c>
      <c r="CZ565" s="42">
        <f>CY565/COUNTA($BI565:$CX565)</f>
        <v>0.90243902439024393</v>
      </c>
      <c r="DA565" s="43">
        <f>COUNTIF($BI565:$CX565,1)</f>
        <v>4</v>
      </c>
      <c r="DB565" s="42">
        <f>DA565/COUNTA($BI565:$CX565)</f>
        <v>9.7560975609756101E-2</v>
      </c>
      <c r="DC565" s="43">
        <f>COUNTIF($BI565:$CX565,0)</f>
        <v>0</v>
      </c>
      <c r="DD565" s="42">
        <f>DC565/COUNTA($BI565:$CX565)</f>
        <v>0</v>
      </c>
      <c r="DE565" s="43">
        <f>COUNTIF($BI565:$CX565,"KĐG")</f>
        <v>0</v>
      </c>
      <c r="DF565" s="42">
        <f>DE565/COUNTA($BI565:$CX565)</f>
        <v>0</v>
      </c>
      <c r="DG565" s="52">
        <f>(((CY565*2)+(DA565*1)+(DC565*0)))/COUNTA($BI565:$CX565)</f>
        <v>1.9024390243902438</v>
      </c>
      <c r="DH565" s="43" t="str">
        <f>IF(DG565&gt;=1.6,"Đạt mục tiêu",IF(DG565&gt;=1,"Cần cố gắng","Chưa đạt"))</f>
        <v>Đạt mục tiêu</v>
      </c>
      <c r="DI565" s="39"/>
    </row>
    <row r="566" spans="1:113" s="38" customFormat="1" ht="21.75" hidden="1" customHeight="1" x14ac:dyDescent="0.25">
      <c r="A566" s="517"/>
      <c r="B566" s="630"/>
      <c r="C566" s="510"/>
      <c r="D566" s="518"/>
      <c r="E566" s="518"/>
      <c r="F566" s="518"/>
      <c r="G566" s="665"/>
      <c r="H566" s="329" t="s">
        <v>116</v>
      </c>
      <c r="I566" s="327"/>
      <c r="J566" s="329" t="s">
        <v>115</v>
      </c>
      <c r="K566" s="329" t="s">
        <v>27</v>
      </c>
      <c r="L566" s="310" t="s">
        <v>26</v>
      </c>
      <c r="M566" s="341" t="s">
        <v>37</v>
      </c>
      <c r="N566" s="51" t="s">
        <v>24</v>
      </c>
      <c r="O566" s="50"/>
      <c r="P566" s="341" t="s">
        <v>24</v>
      </c>
      <c r="Q566" s="341"/>
      <c r="R566" s="341"/>
      <c r="S566" s="341"/>
      <c r="T566" s="341"/>
      <c r="U566" s="341"/>
      <c r="V566" s="341"/>
      <c r="W566" s="341"/>
      <c r="X566" s="341"/>
      <c r="Y566" s="341"/>
      <c r="Z566" s="341"/>
      <c r="AA566" s="47">
        <v>1</v>
      </c>
      <c r="AB566" s="329" t="s">
        <v>56</v>
      </c>
      <c r="AC566" s="341" t="s">
        <v>56</v>
      </c>
      <c r="AD566" s="329" t="s">
        <v>56</v>
      </c>
      <c r="AE566" s="329"/>
      <c r="AF566" s="329" t="s">
        <v>56</v>
      </c>
      <c r="AG566" s="329"/>
      <c r="AH566" s="341"/>
      <c r="AI566" s="341"/>
      <c r="AJ566" s="341"/>
      <c r="AK566" s="341"/>
      <c r="AL566" s="329"/>
      <c r="AM566" s="329"/>
      <c r="AN566" s="329"/>
      <c r="AO566" s="329"/>
      <c r="AP566" s="329"/>
      <c r="AQ566" s="329"/>
      <c r="AR566" s="329"/>
      <c r="AS566" s="329"/>
      <c r="AT566" s="329"/>
      <c r="AU566" s="329"/>
      <c r="AV566" s="329"/>
      <c r="AW566" s="329"/>
      <c r="AX566" s="329"/>
      <c r="AY566" s="39"/>
      <c r="AZ566" s="39"/>
      <c r="BA566" s="39"/>
      <c r="BB566" s="39"/>
      <c r="BC566" s="329"/>
      <c r="BD566" s="329"/>
      <c r="BE566" s="329"/>
      <c r="BF566" s="329"/>
      <c r="BG566" s="329"/>
      <c r="BH566" s="329"/>
      <c r="BI566" s="329"/>
      <c r="BJ566" s="45">
        <v>2</v>
      </c>
      <c r="BK566" s="45">
        <v>1</v>
      </c>
      <c r="BL566" s="45">
        <v>2</v>
      </c>
      <c r="BM566" s="45">
        <v>2</v>
      </c>
      <c r="BN566" s="45">
        <v>2</v>
      </c>
      <c r="BO566" s="45">
        <v>2</v>
      </c>
      <c r="BP566" s="45">
        <v>2</v>
      </c>
      <c r="BQ566" s="45">
        <v>2</v>
      </c>
      <c r="BR566" s="45">
        <v>2</v>
      </c>
      <c r="BS566" s="45">
        <v>2</v>
      </c>
      <c r="BT566" s="45">
        <v>1</v>
      </c>
      <c r="BU566" s="45">
        <v>2</v>
      </c>
      <c r="BV566" s="45">
        <v>2</v>
      </c>
      <c r="BW566" s="45">
        <v>2</v>
      </c>
      <c r="BX566" s="45">
        <v>2</v>
      </c>
      <c r="BY566" s="45">
        <v>2</v>
      </c>
      <c r="BZ566" s="45">
        <v>1</v>
      </c>
      <c r="CA566" s="45">
        <v>2</v>
      </c>
      <c r="CB566" s="45">
        <v>2</v>
      </c>
      <c r="CC566" s="45">
        <v>2</v>
      </c>
      <c r="CD566" s="45">
        <v>2</v>
      </c>
      <c r="CE566" s="45">
        <v>2</v>
      </c>
      <c r="CF566" s="45">
        <v>2</v>
      </c>
      <c r="CG566" s="45">
        <v>2</v>
      </c>
      <c r="CH566" s="45">
        <v>2</v>
      </c>
      <c r="CI566" s="45">
        <v>2</v>
      </c>
      <c r="CJ566" s="45">
        <v>2</v>
      </c>
      <c r="CK566" s="45">
        <v>2</v>
      </c>
      <c r="CL566" s="45">
        <v>2</v>
      </c>
      <c r="CM566" s="45">
        <v>2</v>
      </c>
      <c r="CN566" s="45">
        <v>1</v>
      </c>
      <c r="CO566" s="45">
        <v>2</v>
      </c>
      <c r="CP566" s="45">
        <v>2</v>
      </c>
      <c r="CQ566" s="45">
        <v>2</v>
      </c>
      <c r="CR566" s="45">
        <v>2</v>
      </c>
      <c r="CS566" s="45">
        <v>2</v>
      </c>
      <c r="CT566" s="45">
        <v>2</v>
      </c>
      <c r="CU566" s="45">
        <v>2</v>
      </c>
      <c r="CV566" s="45">
        <v>2</v>
      </c>
      <c r="CW566" s="45">
        <v>2</v>
      </c>
      <c r="CX566" s="45">
        <v>2</v>
      </c>
      <c r="CY566" s="43">
        <f>COUNTIF($BI566:$CX566,2)</f>
        <v>37</v>
      </c>
      <c r="CZ566" s="42">
        <f>CY566/COUNTA($BI566:$CX566)</f>
        <v>0.90243902439024393</v>
      </c>
      <c r="DA566" s="43">
        <f>COUNTIF($BI566:$CX566,1)</f>
        <v>4</v>
      </c>
      <c r="DB566" s="42">
        <f>DA566/COUNTA($BI566:$CX566)</f>
        <v>9.7560975609756101E-2</v>
      </c>
      <c r="DC566" s="43">
        <f>COUNTIF($BI566:$CX566,0)</f>
        <v>0</v>
      </c>
      <c r="DD566" s="42"/>
      <c r="DE566" s="43">
        <f>COUNTIF($BI566:$CX566,"KĐG")</f>
        <v>0</v>
      </c>
      <c r="DF566" s="42">
        <f>DE566/COUNTA($BI566:$CX566)</f>
        <v>0</v>
      </c>
      <c r="DG566" s="52">
        <f>(((CY566*2)+(DA566*1)+(DC566*0)))/COUNTA($BI566:$CX566)</f>
        <v>1.9024390243902438</v>
      </c>
      <c r="DH566" s="43"/>
      <c r="DI566" s="39"/>
    </row>
    <row r="567" spans="1:113" s="38" customFormat="1" ht="21.75" hidden="1" customHeight="1" x14ac:dyDescent="0.25">
      <c r="A567" s="517"/>
      <c r="B567" s="630"/>
      <c r="C567" s="510"/>
      <c r="D567" s="501"/>
      <c r="E567" s="501"/>
      <c r="F567" s="501"/>
      <c r="G567" s="623"/>
      <c r="H567" s="57" t="s">
        <v>114</v>
      </c>
      <c r="I567" s="327"/>
      <c r="J567" s="329" t="s">
        <v>30</v>
      </c>
      <c r="K567" s="329" t="s">
        <v>27</v>
      </c>
      <c r="L567" s="310" t="s">
        <v>26</v>
      </c>
      <c r="M567" s="341" t="s">
        <v>37</v>
      </c>
      <c r="N567" s="51" t="s">
        <v>24</v>
      </c>
      <c r="O567" s="50"/>
      <c r="P567" s="341"/>
      <c r="Q567" s="341" t="s">
        <v>24</v>
      </c>
      <c r="R567" s="341"/>
      <c r="S567" s="341"/>
      <c r="T567" s="341"/>
      <c r="U567" s="341"/>
      <c r="V567" s="341"/>
      <c r="W567" s="341"/>
      <c r="X567" s="341"/>
      <c r="Y567" s="341"/>
      <c r="Z567" s="341"/>
      <c r="AA567" s="47">
        <f>COUNTIF(P567:Z567,"x")</f>
        <v>1</v>
      </c>
      <c r="AB567" s="341"/>
      <c r="AC567" s="341"/>
      <c r="AD567" s="329"/>
      <c r="AE567" s="329" t="s">
        <v>56</v>
      </c>
      <c r="AF567" s="329" t="s">
        <v>56</v>
      </c>
      <c r="AG567" s="329"/>
      <c r="AH567" s="341"/>
      <c r="AI567" s="341"/>
      <c r="AJ567" s="341"/>
      <c r="AK567" s="341"/>
      <c r="AL567" s="329"/>
      <c r="AM567" s="329"/>
      <c r="AN567" s="329"/>
      <c r="AO567" s="329"/>
      <c r="AP567" s="329"/>
      <c r="AQ567" s="329"/>
      <c r="AR567" s="329"/>
      <c r="AS567" s="329"/>
      <c r="AT567" s="329"/>
      <c r="AU567" s="329"/>
      <c r="AV567" s="329"/>
      <c r="AW567" s="329"/>
      <c r="AX567" s="329"/>
      <c r="AY567" s="39"/>
      <c r="AZ567" s="39"/>
      <c r="BA567" s="39"/>
      <c r="BB567" s="39"/>
      <c r="BC567" s="329"/>
      <c r="BD567" s="329"/>
      <c r="BE567" s="329"/>
      <c r="BF567" s="329"/>
      <c r="BG567" s="329"/>
      <c r="BH567" s="329"/>
      <c r="BI567" s="329"/>
      <c r="BJ567" s="45">
        <v>2</v>
      </c>
      <c r="BK567" s="45">
        <v>1</v>
      </c>
      <c r="BL567" s="45">
        <v>2</v>
      </c>
      <c r="BM567" s="45">
        <v>2</v>
      </c>
      <c r="BN567" s="45">
        <v>2</v>
      </c>
      <c r="BO567" s="45">
        <v>2</v>
      </c>
      <c r="BP567" s="45">
        <v>2</v>
      </c>
      <c r="BQ567" s="45">
        <v>2</v>
      </c>
      <c r="BR567" s="45">
        <v>2</v>
      </c>
      <c r="BS567" s="45">
        <v>2</v>
      </c>
      <c r="BT567" s="45">
        <v>1</v>
      </c>
      <c r="BU567" s="45">
        <v>2</v>
      </c>
      <c r="BV567" s="45">
        <v>2</v>
      </c>
      <c r="BW567" s="45">
        <v>2</v>
      </c>
      <c r="BX567" s="45">
        <v>2</v>
      </c>
      <c r="BY567" s="45">
        <v>2</v>
      </c>
      <c r="BZ567" s="45">
        <v>1</v>
      </c>
      <c r="CA567" s="45">
        <v>2</v>
      </c>
      <c r="CB567" s="45">
        <v>2</v>
      </c>
      <c r="CC567" s="45">
        <v>2</v>
      </c>
      <c r="CD567" s="45">
        <v>2</v>
      </c>
      <c r="CE567" s="45">
        <v>2</v>
      </c>
      <c r="CF567" s="45">
        <v>2</v>
      </c>
      <c r="CG567" s="45">
        <v>2</v>
      </c>
      <c r="CH567" s="45">
        <v>2</v>
      </c>
      <c r="CI567" s="45">
        <v>2</v>
      </c>
      <c r="CJ567" s="45">
        <v>2</v>
      </c>
      <c r="CK567" s="45">
        <v>2</v>
      </c>
      <c r="CL567" s="45">
        <v>2</v>
      </c>
      <c r="CM567" s="45">
        <v>2</v>
      </c>
      <c r="CN567" s="45">
        <v>1</v>
      </c>
      <c r="CO567" s="45">
        <v>2</v>
      </c>
      <c r="CP567" s="45">
        <v>2</v>
      </c>
      <c r="CQ567" s="45">
        <v>2</v>
      </c>
      <c r="CR567" s="45">
        <v>2</v>
      </c>
      <c r="CS567" s="45">
        <v>2</v>
      </c>
      <c r="CT567" s="45">
        <v>2</v>
      </c>
      <c r="CU567" s="45">
        <v>2</v>
      </c>
      <c r="CV567" s="45">
        <v>2</v>
      </c>
      <c r="CW567" s="45">
        <v>2</v>
      </c>
      <c r="CX567" s="45">
        <v>2</v>
      </c>
      <c r="CY567" s="43">
        <f>COUNTIF($BI567:$CX567,2)</f>
        <v>37</v>
      </c>
      <c r="CZ567" s="42">
        <f>CY567/COUNTA($BJ567:$CX567)</f>
        <v>0.90243902439024393</v>
      </c>
      <c r="DA567" s="43">
        <f>COUNTIF($BI567:$CX567,1)</f>
        <v>4</v>
      </c>
      <c r="DB567" s="42">
        <f>DA567/COUNTA($BI567:$CX567)</f>
        <v>9.7560975609756101E-2</v>
      </c>
      <c r="DC567" s="43">
        <f>COUNTIF($BI567:$CX567,0)</f>
        <v>0</v>
      </c>
      <c r="DD567" s="42">
        <f>DC567/COUNTA($BI567:$CX567)</f>
        <v>0</v>
      </c>
      <c r="DE567" s="43">
        <f>COUNTIF($BI567:$CX567,"KĐG")</f>
        <v>0</v>
      </c>
      <c r="DF567" s="42">
        <f>DE567/COUNTA($BI567:$CX567)</f>
        <v>0</v>
      </c>
      <c r="DG567" s="52">
        <f>(((CY567*2)+(DA567*1)+(DC567*0)))/COUNTA($BI567:$CX567)</f>
        <v>1.9024390243902438</v>
      </c>
      <c r="DH567" s="43" t="str">
        <f>IF(DG567&gt;=1.6,"Đạt mục tiêu",IF(DG567&gt;=1,"Cần cố gắng","Chưa đạt"))</f>
        <v>Đạt mục tiêu</v>
      </c>
      <c r="DI567" s="39"/>
    </row>
    <row r="568" spans="1:113" s="38" customFormat="1" ht="21.75" hidden="1" customHeight="1" x14ac:dyDescent="0.25">
      <c r="A568" s="517"/>
      <c r="B568" s="630"/>
      <c r="C568" s="510"/>
      <c r="D568" s="501"/>
      <c r="E568" s="501"/>
      <c r="F568" s="501"/>
      <c r="G568" s="623"/>
      <c r="H568" s="329" t="s">
        <v>113</v>
      </c>
      <c r="I568" s="327"/>
      <c r="J568" s="329" t="s">
        <v>28</v>
      </c>
      <c r="K568" s="329" t="s">
        <v>27</v>
      </c>
      <c r="L568" s="310" t="s">
        <v>26</v>
      </c>
      <c r="M568" s="341" t="s">
        <v>37</v>
      </c>
      <c r="N568" s="51" t="s">
        <v>24</v>
      </c>
      <c r="O568" s="50"/>
      <c r="P568" s="341"/>
      <c r="Q568" s="341"/>
      <c r="R568" s="341"/>
      <c r="S568" s="341"/>
      <c r="T568" s="341"/>
      <c r="U568" s="341"/>
      <c r="V568" s="341"/>
      <c r="W568" s="341"/>
      <c r="X568" s="341"/>
      <c r="Y568" s="341"/>
      <c r="Z568" s="341"/>
      <c r="AA568" s="47"/>
      <c r="AB568" s="341"/>
      <c r="AC568" s="341"/>
      <c r="AD568" s="329"/>
      <c r="AE568" s="329"/>
      <c r="AF568" s="329"/>
      <c r="AG568" s="329" t="s">
        <v>56</v>
      </c>
      <c r="AH568" s="329"/>
      <c r="AI568" s="329" t="s">
        <v>56</v>
      </c>
      <c r="AJ568" s="329" t="s">
        <v>56</v>
      </c>
      <c r="AK568" s="341"/>
      <c r="AL568" s="329"/>
      <c r="AM568" s="329"/>
      <c r="AN568" s="329"/>
      <c r="AO568" s="329"/>
      <c r="AP568" s="329"/>
      <c r="AQ568" s="329"/>
      <c r="AR568" s="329"/>
      <c r="AS568" s="329"/>
      <c r="AT568" s="329"/>
      <c r="AU568" s="329"/>
      <c r="AV568" s="329"/>
      <c r="AW568" s="329"/>
      <c r="AX568" s="329"/>
      <c r="AY568" s="39"/>
      <c r="AZ568" s="39"/>
      <c r="BA568" s="39"/>
      <c r="BB568" s="39"/>
      <c r="BC568" s="329"/>
      <c r="BD568" s="329"/>
      <c r="BE568" s="329"/>
      <c r="BF568" s="329"/>
      <c r="BG568" s="329"/>
      <c r="BH568" s="329"/>
      <c r="BI568" s="329"/>
      <c r="BJ568" s="45">
        <v>2</v>
      </c>
      <c r="BK568" s="45">
        <v>1</v>
      </c>
      <c r="BL568" s="45">
        <v>2</v>
      </c>
      <c r="BM568" s="45">
        <v>2</v>
      </c>
      <c r="BN568" s="45">
        <v>1</v>
      </c>
      <c r="BO568" s="45">
        <v>2</v>
      </c>
      <c r="BP568" s="45">
        <v>2</v>
      </c>
      <c r="BQ568" s="45">
        <v>2</v>
      </c>
      <c r="BR568" s="45">
        <v>2</v>
      </c>
      <c r="BS568" s="45">
        <v>2</v>
      </c>
      <c r="BT568" s="45">
        <v>1</v>
      </c>
      <c r="BU568" s="45">
        <v>2</v>
      </c>
      <c r="BV568" s="45">
        <v>2</v>
      </c>
      <c r="BW568" s="45">
        <v>2</v>
      </c>
      <c r="BX568" s="45">
        <v>2</v>
      </c>
      <c r="BY568" s="45">
        <v>2</v>
      </c>
      <c r="BZ568" s="45">
        <v>1</v>
      </c>
      <c r="CA568" s="45">
        <v>2</v>
      </c>
      <c r="CB568" s="45">
        <v>2</v>
      </c>
      <c r="CC568" s="45">
        <v>2</v>
      </c>
      <c r="CD568" s="45">
        <v>2</v>
      </c>
      <c r="CE568" s="45">
        <v>2</v>
      </c>
      <c r="CF568" s="45">
        <v>2</v>
      </c>
      <c r="CG568" s="45">
        <v>2</v>
      </c>
      <c r="CH568" s="45">
        <v>2</v>
      </c>
      <c r="CI568" s="45">
        <v>2</v>
      </c>
      <c r="CJ568" s="45">
        <v>2</v>
      </c>
      <c r="CK568" s="45">
        <v>2</v>
      </c>
      <c r="CL568" s="45">
        <v>2</v>
      </c>
      <c r="CM568" s="45">
        <v>2</v>
      </c>
      <c r="CN568" s="45">
        <v>1</v>
      </c>
      <c r="CO568" s="45">
        <v>2</v>
      </c>
      <c r="CP568" s="45">
        <v>2</v>
      </c>
      <c r="CQ568" s="45">
        <v>2</v>
      </c>
      <c r="CR568" s="45">
        <v>2</v>
      </c>
      <c r="CS568" s="45">
        <v>2</v>
      </c>
      <c r="CT568" s="45">
        <v>2</v>
      </c>
      <c r="CU568" s="45">
        <v>2</v>
      </c>
      <c r="CV568" s="45">
        <v>2</v>
      </c>
      <c r="CW568" s="45">
        <v>2</v>
      </c>
      <c r="CX568" s="45">
        <v>2</v>
      </c>
      <c r="CY568" s="43"/>
      <c r="CZ568" s="42"/>
      <c r="DA568" s="43"/>
      <c r="DB568" s="42"/>
      <c r="DC568" s="43"/>
      <c r="DD568" s="42"/>
      <c r="DE568" s="43"/>
      <c r="DF568" s="42"/>
      <c r="DG568" s="52"/>
      <c r="DH568" s="43"/>
      <c r="DI568" s="39"/>
    </row>
    <row r="569" spans="1:113" s="38" customFormat="1" ht="21.75" hidden="1" customHeight="1" x14ac:dyDescent="0.25">
      <c r="A569" s="517"/>
      <c r="B569" s="630"/>
      <c r="C569" s="510"/>
      <c r="D569" s="518"/>
      <c r="E569" s="518"/>
      <c r="F569" s="518"/>
      <c r="G569" s="665"/>
      <c r="H569" s="62" t="s">
        <v>112</v>
      </c>
      <c r="I569" s="327">
        <v>1</v>
      </c>
      <c r="J569" s="329" t="s">
        <v>28</v>
      </c>
      <c r="K569" s="329" t="s">
        <v>27</v>
      </c>
      <c r="L569" s="310" t="s">
        <v>26</v>
      </c>
      <c r="M569" s="341" t="s">
        <v>37</v>
      </c>
      <c r="N569" s="51" t="s">
        <v>24</v>
      </c>
      <c r="O569" s="50"/>
      <c r="P569" s="341"/>
      <c r="Q569" s="341"/>
      <c r="R569" s="341" t="s">
        <v>24</v>
      </c>
      <c r="S569" s="341"/>
      <c r="T569" s="341"/>
      <c r="U569" s="341"/>
      <c r="V569" s="341"/>
      <c r="W569" s="341"/>
      <c r="X569" s="341"/>
      <c r="Y569" s="341"/>
      <c r="Z569" s="341"/>
      <c r="AA569" s="47">
        <f>COUNTIF(P569:Z569,"x")</f>
        <v>1</v>
      </c>
      <c r="AB569" s="341"/>
      <c r="AC569" s="341"/>
      <c r="AD569" s="329"/>
      <c r="AE569" s="329"/>
      <c r="AF569" s="329"/>
      <c r="AG569" s="329"/>
      <c r="AH569" s="329"/>
      <c r="AI569" s="329"/>
      <c r="AJ569" s="329" t="s">
        <v>46</v>
      </c>
      <c r="AK569" s="329"/>
      <c r="AL569" s="329"/>
      <c r="AM569" s="329"/>
      <c r="AN569" s="329"/>
      <c r="AO569" s="329"/>
      <c r="AP569" s="329"/>
      <c r="AQ569" s="329"/>
      <c r="AR569" s="329"/>
      <c r="AS569" s="329"/>
      <c r="AT569" s="329"/>
      <c r="AU569" s="329"/>
      <c r="AV569" s="329"/>
      <c r="AW569" s="329"/>
      <c r="AX569" s="329"/>
      <c r="AY569" s="39"/>
      <c r="AZ569" s="39"/>
      <c r="BA569" s="39"/>
      <c r="BB569" s="39"/>
      <c r="BC569" s="329"/>
      <c r="BD569" s="329"/>
      <c r="BE569" s="329"/>
      <c r="BF569" s="329"/>
      <c r="BG569" s="329"/>
      <c r="BH569" s="329"/>
      <c r="BI569" s="329"/>
      <c r="BJ569" s="45">
        <v>2</v>
      </c>
      <c r="BK569" s="45">
        <v>1</v>
      </c>
      <c r="BL569" s="45">
        <v>2</v>
      </c>
      <c r="BM569" s="45">
        <v>2</v>
      </c>
      <c r="BN569" s="45">
        <v>1</v>
      </c>
      <c r="BO569" s="45">
        <v>2</v>
      </c>
      <c r="BP569" s="45">
        <v>2</v>
      </c>
      <c r="BQ569" s="45">
        <v>2</v>
      </c>
      <c r="BR569" s="45">
        <v>2</v>
      </c>
      <c r="BS569" s="45">
        <v>2</v>
      </c>
      <c r="BT569" s="45">
        <v>1</v>
      </c>
      <c r="BU569" s="45">
        <v>2</v>
      </c>
      <c r="BV569" s="45">
        <v>2</v>
      </c>
      <c r="BW569" s="45">
        <v>2</v>
      </c>
      <c r="BX569" s="45">
        <v>2</v>
      </c>
      <c r="BY569" s="45">
        <v>2</v>
      </c>
      <c r="BZ569" s="45">
        <v>1</v>
      </c>
      <c r="CA569" s="45">
        <v>2</v>
      </c>
      <c r="CB569" s="45">
        <v>2</v>
      </c>
      <c r="CC569" s="45">
        <v>2</v>
      </c>
      <c r="CD569" s="45">
        <v>2</v>
      </c>
      <c r="CE569" s="45">
        <v>2</v>
      </c>
      <c r="CF569" s="45">
        <v>2</v>
      </c>
      <c r="CG569" s="45">
        <v>2</v>
      </c>
      <c r="CH569" s="45">
        <v>2</v>
      </c>
      <c r="CI569" s="45">
        <v>2</v>
      </c>
      <c r="CJ569" s="45">
        <v>2</v>
      </c>
      <c r="CK569" s="45">
        <v>2</v>
      </c>
      <c r="CL569" s="45">
        <v>2</v>
      </c>
      <c r="CM569" s="45">
        <v>2</v>
      </c>
      <c r="CN569" s="45">
        <v>1</v>
      </c>
      <c r="CO569" s="45">
        <v>2</v>
      </c>
      <c r="CP569" s="45">
        <v>2</v>
      </c>
      <c r="CQ569" s="45">
        <v>2</v>
      </c>
      <c r="CR569" s="45">
        <v>2</v>
      </c>
      <c r="CS569" s="45">
        <v>2</v>
      </c>
      <c r="CT569" s="45">
        <v>2</v>
      </c>
      <c r="CU569" s="45">
        <v>2</v>
      </c>
      <c r="CV569" s="45">
        <v>2</v>
      </c>
      <c r="CW569" s="45">
        <v>2</v>
      </c>
      <c r="CX569" s="45">
        <v>2</v>
      </c>
      <c r="CY569" s="43">
        <f>COUNTIF($BI569:$CX569,2)</f>
        <v>36</v>
      </c>
      <c r="CZ569" s="42">
        <f>CY569/COUNTA($BJ569:$CX569)</f>
        <v>0.87804878048780488</v>
      </c>
      <c r="DA569" s="43">
        <f t="shared" ref="DA569:DA574" si="243">COUNTIF($BJ569:$CX569,1)</f>
        <v>5</v>
      </c>
      <c r="DB569" s="42">
        <f t="shared" ref="DB569:DB574" si="244">DA569/COUNTA($BJ569:$CX569)</f>
        <v>0.12195121951219512</v>
      </c>
      <c r="DC569" s="43">
        <f t="shared" ref="DC569:DC574" si="245">COUNTIF($BI569:$CX569,0)</f>
        <v>0</v>
      </c>
      <c r="DD569" s="42">
        <f t="shared" ref="DD569:DD574" si="246">DC569/COUNTA($BI569:$CX569)</f>
        <v>0</v>
      </c>
      <c r="DE569" s="43">
        <f t="shared" ref="DE569:DE577" si="247">COUNTIF($BI569:$CX569,"KĐG")</f>
        <v>0</v>
      </c>
      <c r="DF569" s="42">
        <f t="shared" ref="DF569:DF577" si="248">DE569/COUNTA($BI569:$CX569)</f>
        <v>0</v>
      </c>
      <c r="DG569" s="52">
        <f t="shared" ref="DG569:DG574" si="249">(((CY569*2)+(DA569*1)+(DC569*0)))/COUNTA($BI569:$CX569)</f>
        <v>1.8780487804878048</v>
      </c>
      <c r="DH569" s="43" t="str">
        <f t="shared" ref="DH569:DH574" si="250">IF(DG569&gt;=1.6,"Đạt mục tiêu",IF(DG569&gt;=1,"Cần cố gắng","Chưa đạt"))</f>
        <v>Đạt mục tiêu</v>
      </c>
      <c r="DI569" s="39"/>
    </row>
    <row r="570" spans="1:113" ht="21.75" hidden="1" customHeight="1" x14ac:dyDescent="0.25">
      <c r="A570" s="517"/>
      <c r="B570" s="630"/>
      <c r="C570" s="510"/>
      <c r="D570" s="501"/>
      <c r="E570" s="501"/>
      <c r="F570" s="501"/>
      <c r="G570" s="623"/>
      <c r="H570" s="318" t="s">
        <v>111</v>
      </c>
      <c r="I570" s="301"/>
      <c r="J570" s="318" t="s">
        <v>84</v>
      </c>
      <c r="K570" s="318" t="s">
        <v>27</v>
      </c>
      <c r="L570" s="346" t="s">
        <v>26</v>
      </c>
      <c r="M570" s="318" t="s">
        <v>37</v>
      </c>
      <c r="N570" s="342" t="s">
        <v>24</v>
      </c>
      <c r="O570" s="58"/>
      <c r="P570" s="318"/>
      <c r="Q570" s="318"/>
      <c r="R570" s="318"/>
      <c r="S570" s="318"/>
      <c r="T570" s="318"/>
      <c r="U570" s="318"/>
      <c r="V570" s="318" t="s">
        <v>24</v>
      </c>
      <c r="W570" s="318"/>
      <c r="X570" s="318"/>
      <c r="Y570" s="318"/>
      <c r="Z570" s="318"/>
      <c r="AA570" s="47">
        <f>COUNTIF(P570:Z570,"x")</f>
        <v>1</v>
      </c>
      <c r="AB570" s="318"/>
      <c r="AC570" s="318"/>
      <c r="AD570" s="318"/>
      <c r="AE570" s="318"/>
      <c r="AF570" s="318"/>
      <c r="AG570" s="318"/>
      <c r="AH570" s="318"/>
      <c r="AI570" s="318"/>
      <c r="AJ570" s="318"/>
      <c r="AK570" s="318"/>
      <c r="AL570" s="318" t="s">
        <v>40</v>
      </c>
      <c r="AM570" s="318" t="s">
        <v>40</v>
      </c>
      <c r="AN570" s="318"/>
      <c r="AO570" s="318" t="s">
        <v>40</v>
      </c>
      <c r="AP570" s="318"/>
      <c r="AQ570" s="318"/>
      <c r="AR570" s="318"/>
      <c r="AS570" s="318"/>
      <c r="AT570" s="318"/>
      <c r="AU570" s="318"/>
      <c r="AV570" s="318"/>
      <c r="AW570" s="318" t="s">
        <v>56</v>
      </c>
      <c r="AX570" s="318" t="s">
        <v>56</v>
      </c>
      <c r="AY570" s="342"/>
      <c r="AZ570" s="472"/>
      <c r="BA570" s="342"/>
      <c r="BB570" s="472"/>
      <c r="BC570" s="318"/>
      <c r="BD570" s="318"/>
      <c r="BE570" s="318"/>
      <c r="BF570" s="318"/>
      <c r="BG570" s="318"/>
      <c r="BH570" s="318"/>
      <c r="BI570" s="318"/>
      <c r="BJ570" s="45">
        <v>2</v>
      </c>
      <c r="BK570" s="45">
        <v>2</v>
      </c>
      <c r="BL570" s="45">
        <v>2</v>
      </c>
      <c r="BM570" s="45">
        <v>2</v>
      </c>
      <c r="BN570" s="45">
        <v>2</v>
      </c>
      <c r="BO570" s="45">
        <v>2</v>
      </c>
      <c r="BP570" s="45">
        <v>2</v>
      </c>
      <c r="BQ570" s="45">
        <v>2</v>
      </c>
      <c r="BR570" s="45">
        <v>2</v>
      </c>
      <c r="BS570" s="45">
        <v>2</v>
      </c>
      <c r="BT570" s="45">
        <v>2</v>
      </c>
      <c r="BU570" s="45">
        <v>2</v>
      </c>
      <c r="BV570" s="45">
        <v>2</v>
      </c>
      <c r="BW570" s="45">
        <v>2</v>
      </c>
      <c r="BX570" s="45">
        <v>2</v>
      </c>
      <c r="BY570" s="45">
        <v>2</v>
      </c>
      <c r="BZ570" s="45">
        <v>2</v>
      </c>
      <c r="CA570" s="45">
        <v>2</v>
      </c>
      <c r="CB570" s="45">
        <v>2</v>
      </c>
      <c r="CC570" s="45">
        <v>2</v>
      </c>
      <c r="CD570" s="45">
        <v>2</v>
      </c>
      <c r="CE570" s="45">
        <v>2</v>
      </c>
      <c r="CF570" s="45">
        <v>2</v>
      </c>
      <c r="CG570" s="45">
        <v>2</v>
      </c>
      <c r="CH570" s="45">
        <v>2</v>
      </c>
      <c r="CI570" s="45">
        <v>2</v>
      </c>
      <c r="CJ570" s="45">
        <v>2</v>
      </c>
      <c r="CK570" s="45">
        <v>2</v>
      </c>
      <c r="CL570" s="45">
        <v>2</v>
      </c>
      <c r="CM570" s="45">
        <v>2</v>
      </c>
      <c r="CN570" s="45">
        <v>2</v>
      </c>
      <c r="CO570" s="45">
        <v>2</v>
      </c>
      <c r="CP570" s="45">
        <v>2</v>
      </c>
      <c r="CQ570" s="45">
        <v>2</v>
      </c>
      <c r="CR570" s="45">
        <v>2</v>
      </c>
      <c r="CS570" s="45">
        <v>2</v>
      </c>
      <c r="CT570" s="45">
        <v>2</v>
      </c>
      <c r="CU570" s="45"/>
      <c r="CV570" s="45"/>
      <c r="CW570" s="45"/>
      <c r="CX570" s="45">
        <v>2</v>
      </c>
      <c r="CY570" s="43">
        <f>COUNTIF($BJ570:$CX570,2)</f>
        <v>38</v>
      </c>
      <c r="CZ570" s="42">
        <f>CY570/COUNTA($BJ570:$CX570)</f>
        <v>1</v>
      </c>
      <c r="DA570" s="43">
        <f t="shared" si="243"/>
        <v>0</v>
      </c>
      <c r="DB570" s="42">
        <f t="shared" si="244"/>
        <v>0</v>
      </c>
      <c r="DC570" s="43">
        <f t="shared" si="245"/>
        <v>0</v>
      </c>
      <c r="DD570" s="42">
        <f t="shared" si="246"/>
        <v>0</v>
      </c>
      <c r="DE570" s="43">
        <f t="shared" si="247"/>
        <v>0</v>
      </c>
      <c r="DF570" s="42">
        <f t="shared" si="248"/>
        <v>0</v>
      </c>
      <c r="DG570" s="52">
        <f t="shared" si="249"/>
        <v>2</v>
      </c>
      <c r="DH570" s="43" t="str">
        <f t="shared" si="250"/>
        <v>Đạt mục tiêu</v>
      </c>
      <c r="DI570" s="342"/>
    </row>
    <row r="571" spans="1:113" ht="21.75" hidden="1" customHeight="1" x14ac:dyDescent="0.25">
      <c r="A571" s="517"/>
      <c r="B571" s="630"/>
      <c r="C571" s="510"/>
      <c r="D571" s="501"/>
      <c r="E571" s="501"/>
      <c r="F571" s="501"/>
      <c r="G571" s="623"/>
      <c r="H571" s="318" t="s">
        <v>110</v>
      </c>
      <c r="I571" s="301"/>
      <c r="J571" s="318" t="s">
        <v>43</v>
      </c>
      <c r="K571" s="318" t="s">
        <v>27</v>
      </c>
      <c r="L571" s="346" t="s">
        <v>26</v>
      </c>
      <c r="M571" s="318" t="s">
        <v>37</v>
      </c>
      <c r="N571" s="342" t="s">
        <v>24</v>
      </c>
      <c r="O571" s="58"/>
      <c r="P571" s="318"/>
      <c r="Q571" s="318"/>
      <c r="R571" s="318"/>
      <c r="S571" s="318" t="s">
        <v>24</v>
      </c>
      <c r="T571" s="318"/>
      <c r="U571" s="318"/>
      <c r="V571" s="318"/>
      <c r="W571" s="318"/>
      <c r="X571" s="318"/>
      <c r="Y571" s="318"/>
      <c r="Z571" s="318"/>
      <c r="AA571" s="47">
        <v>1</v>
      </c>
      <c r="AB571" s="318"/>
      <c r="AC571" s="318"/>
      <c r="AD571" s="318"/>
      <c r="AE571" s="318"/>
      <c r="AF571" s="318"/>
      <c r="AG571" s="318"/>
      <c r="AH571" s="318"/>
      <c r="AI571" s="318"/>
      <c r="AJ571" s="318"/>
      <c r="AK571" s="318"/>
      <c r="AL571" s="318"/>
      <c r="AM571" s="318"/>
      <c r="AN571" s="318"/>
      <c r="AO571" s="318" t="s">
        <v>40</v>
      </c>
      <c r="AP571" s="318"/>
      <c r="AQ571" s="318"/>
      <c r="AR571" s="318"/>
      <c r="AS571" s="318"/>
      <c r="AT571" s="318"/>
      <c r="AU571" s="318"/>
      <c r="AV571" s="318"/>
      <c r="AW571" s="318"/>
      <c r="AX571" s="318"/>
      <c r="AY571" s="342"/>
      <c r="AZ571" s="472"/>
      <c r="BA571" s="342"/>
      <c r="BB571" s="472"/>
      <c r="BC571" s="318"/>
      <c r="BD571" s="318"/>
      <c r="BE571" s="318"/>
      <c r="BF571" s="318"/>
      <c r="BG571" s="318"/>
      <c r="BH571" s="318"/>
      <c r="BI571" s="318"/>
      <c r="BJ571" s="45">
        <v>2</v>
      </c>
      <c r="BK571" s="45">
        <v>1</v>
      </c>
      <c r="BL571" s="45">
        <v>2</v>
      </c>
      <c r="BM571" s="45">
        <v>2</v>
      </c>
      <c r="BN571" s="45">
        <v>2</v>
      </c>
      <c r="BO571" s="45">
        <v>2</v>
      </c>
      <c r="BP571" s="45">
        <v>2</v>
      </c>
      <c r="BQ571" s="45">
        <v>2</v>
      </c>
      <c r="BR571" s="45">
        <v>2</v>
      </c>
      <c r="BS571" s="45">
        <v>2</v>
      </c>
      <c r="BT571" s="45">
        <v>1</v>
      </c>
      <c r="BU571" s="45">
        <v>2</v>
      </c>
      <c r="BV571" s="45">
        <v>2</v>
      </c>
      <c r="BW571" s="45">
        <v>2</v>
      </c>
      <c r="BX571" s="45">
        <v>2</v>
      </c>
      <c r="BY571" s="45">
        <v>2</v>
      </c>
      <c r="BZ571" s="45">
        <v>1</v>
      </c>
      <c r="CA571" s="45">
        <v>2</v>
      </c>
      <c r="CB571" s="45">
        <v>2</v>
      </c>
      <c r="CC571" s="45">
        <v>2</v>
      </c>
      <c r="CD571" s="45">
        <v>2</v>
      </c>
      <c r="CE571" s="45">
        <v>2</v>
      </c>
      <c r="CF571" s="45">
        <v>2</v>
      </c>
      <c r="CG571" s="45">
        <v>2</v>
      </c>
      <c r="CH571" s="45">
        <v>2</v>
      </c>
      <c r="CI571" s="45">
        <v>2</v>
      </c>
      <c r="CJ571" s="45">
        <v>2</v>
      </c>
      <c r="CK571" s="45">
        <v>2</v>
      </c>
      <c r="CL571" s="45">
        <v>2</v>
      </c>
      <c r="CM571" s="45">
        <v>2</v>
      </c>
      <c r="CN571" s="45">
        <v>1</v>
      </c>
      <c r="CO571" s="45">
        <v>2</v>
      </c>
      <c r="CP571" s="45">
        <v>2</v>
      </c>
      <c r="CQ571" s="45">
        <v>2</v>
      </c>
      <c r="CR571" s="45">
        <v>2</v>
      </c>
      <c r="CS571" s="45">
        <v>2</v>
      </c>
      <c r="CT571" s="45">
        <v>2</v>
      </c>
      <c r="CU571" s="45">
        <v>2</v>
      </c>
      <c r="CV571" s="45">
        <v>2</v>
      </c>
      <c r="CW571" s="45">
        <v>2</v>
      </c>
      <c r="CX571" s="45">
        <v>2</v>
      </c>
      <c r="CY571" s="43">
        <f>COUNTIF($BJ571:$CX571,2)</f>
        <v>37</v>
      </c>
      <c r="CZ571" s="53">
        <f>CY571/COUNTA($BI571:$CX571)</f>
        <v>0.90243902439024393</v>
      </c>
      <c r="DA571" s="43">
        <f t="shared" si="243"/>
        <v>4</v>
      </c>
      <c r="DB571" s="42">
        <f t="shared" si="244"/>
        <v>9.7560975609756101E-2</v>
      </c>
      <c r="DC571" s="43">
        <f t="shared" si="245"/>
        <v>0</v>
      </c>
      <c r="DD571" s="42">
        <f t="shared" si="246"/>
        <v>0</v>
      </c>
      <c r="DE571" s="43">
        <f t="shared" si="247"/>
        <v>0</v>
      </c>
      <c r="DF571" s="42">
        <f t="shared" si="248"/>
        <v>0</v>
      </c>
      <c r="DG571" s="52">
        <f t="shared" si="249"/>
        <v>1.9024390243902438</v>
      </c>
      <c r="DH571" s="43" t="str">
        <f t="shared" si="250"/>
        <v>Đạt mục tiêu</v>
      </c>
      <c r="DI571" s="342"/>
    </row>
    <row r="572" spans="1:113" ht="36.75" customHeight="1" x14ac:dyDescent="0.25">
      <c r="A572" s="671">
        <v>65</v>
      </c>
      <c r="B572" s="630"/>
      <c r="C572" s="658" t="s">
        <v>119</v>
      </c>
      <c r="D572" s="658" t="s">
        <v>35</v>
      </c>
      <c r="E572" s="649" t="s">
        <v>118</v>
      </c>
      <c r="F572" s="658" t="s">
        <v>35</v>
      </c>
      <c r="G572" s="623"/>
      <c r="H572" s="240" t="s">
        <v>109</v>
      </c>
      <c r="I572" s="528" t="s">
        <v>1123</v>
      </c>
      <c r="J572" s="18" t="s">
        <v>33</v>
      </c>
      <c r="K572" s="18" t="s">
        <v>27</v>
      </c>
      <c r="L572" s="404" t="s">
        <v>26</v>
      </c>
      <c r="M572" s="318" t="s">
        <v>37</v>
      </c>
      <c r="N572" s="342" t="s">
        <v>24</v>
      </c>
      <c r="O572" s="58">
        <v>1</v>
      </c>
      <c r="P572" s="318"/>
      <c r="Q572" s="318"/>
      <c r="R572" s="318"/>
      <c r="S572" s="318" t="s">
        <v>24</v>
      </c>
      <c r="T572" s="318"/>
      <c r="U572" s="318"/>
      <c r="V572" s="318"/>
      <c r="W572" s="318"/>
      <c r="X572" s="318"/>
      <c r="Y572" s="318"/>
      <c r="Z572" s="318"/>
      <c r="AA572" s="47">
        <v>1</v>
      </c>
      <c r="AB572" s="318"/>
      <c r="AC572" s="318"/>
      <c r="AD572" s="318"/>
      <c r="AE572" s="318"/>
      <c r="AF572" s="318"/>
      <c r="AG572" s="318"/>
      <c r="AH572" s="318"/>
      <c r="AI572" s="318"/>
      <c r="AJ572" s="318"/>
      <c r="AK572" s="318"/>
      <c r="AL572" s="318"/>
      <c r="AM572" s="318"/>
      <c r="AN572" s="318" t="s">
        <v>46</v>
      </c>
      <c r="AO572" s="318"/>
      <c r="AP572" s="318"/>
      <c r="AQ572" s="318"/>
      <c r="AR572" s="318"/>
      <c r="AS572" s="318"/>
      <c r="AT572" s="318"/>
      <c r="AU572" s="318"/>
      <c r="AV572" s="318"/>
      <c r="AW572" s="318"/>
      <c r="AX572" s="318"/>
      <c r="AY572" s="18" t="s">
        <v>32</v>
      </c>
      <c r="AZ572" s="413"/>
      <c r="BA572" s="320"/>
      <c r="BB572" s="469"/>
      <c r="BC572" s="318"/>
      <c r="BD572" s="318"/>
      <c r="BE572" s="318"/>
      <c r="BF572" s="318"/>
      <c r="BG572" s="318"/>
      <c r="BH572" s="318"/>
      <c r="BI572" s="318"/>
      <c r="BJ572" s="45">
        <v>2</v>
      </c>
      <c r="BK572" s="45">
        <v>1</v>
      </c>
      <c r="BL572" s="45">
        <v>2</v>
      </c>
      <c r="BM572" s="45">
        <v>1</v>
      </c>
      <c r="BN572" s="45">
        <v>2</v>
      </c>
      <c r="BO572" s="45">
        <v>2</v>
      </c>
      <c r="BP572" s="45">
        <v>2</v>
      </c>
      <c r="BQ572" s="45">
        <v>2</v>
      </c>
      <c r="BR572" s="45">
        <v>2</v>
      </c>
      <c r="BS572" s="45">
        <v>2</v>
      </c>
      <c r="BT572" s="45">
        <v>1</v>
      </c>
      <c r="BU572" s="45">
        <v>2</v>
      </c>
      <c r="BV572" s="45">
        <v>2</v>
      </c>
      <c r="BW572" s="45">
        <v>2</v>
      </c>
      <c r="BX572" s="45">
        <v>2</v>
      </c>
      <c r="BY572" s="45">
        <v>2</v>
      </c>
      <c r="BZ572" s="45">
        <v>1</v>
      </c>
      <c r="CA572" s="45">
        <v>2</v>
      </c>
      <c r="CB572" s="45">
        <v>2</v>
      </c>
      <c r="CC572" s="45">
        <v>2</v>
      </c>
      <c r="CD572" s="45">
        <v>2</v>
      </c>
      <c r="CE572" s="45">
        <v>2</v>
      </c>
      <c r="CF572" s="45">
        <v>1</v>
      </c>
      <c r="CG572" s="45">
        <v>2</v>
      </c>
      <c r="CH572" s="45">
        <v>2</v>
      </c>
      <c r="CI572" s="45">
        <v>1</v>
      </c>
      <c r="CJ572" s="45">
        <v>2</v>
      </c>
      <c r="CK572" s="45">
        <v>1</v>
      </c>
      <c r="CL572" s="45">
        <v>2</v>
      </c>
      <c r="CM572" s="45">
        <v>2</v>
      </c>
      <c r="CN572" s="45">
        <v>1</v>
      </c>
      <c r="CO572" s="45">
        <v>2</v>
      </c>
      <c r="CP572" s="45">
        <v>1</v>
      </c>
      <c r="CQ572" s="45">
        <v>2</v>
      </c>
      <c r="CR572" s="45">
        <v>2</v>
      </c>
      <c r="CS572" s="45">
        <v>2</v>
      </c>
      <c r="CT572" s="45">
        <v>2</v>
      </c>
      <c r="CU572" s="45">
        <v>2</v>
      </c>
      <c r="CV572" s="45">
        <v>1</v>
      </c>
      <c r="CW572" s="45">
        <v>2</v>
      </c>
      <c r="CX572" s="45">
        <v>2</v>
      </c>
      <c r="CY572" s="43">
        <f>COUNTIF($BJ572:$CX572,2)</f>
        <v>31</v>
      </c>
      <c r="CZ572" s="53">
        <f>CY572/COUNTA($BI572:$CX572)</f>
        <v>0.75609756097560976</v>
      </c>
      <c r="DA572" s="43">
        <f t="shared" si="243"/>
        <v>10</v>
      </c>
      <c r="DB572" s="42">
        <f t="shared" si="244"/>
        <v>0.24390243902439024</v>
      </c>
      <c r="DC572" s="43">
        <f t="shared" si="245"/>
        <v>0</v>
      </c>
      <c r="DD572" s="42">
        <f t="shared" si="246"/>
        <v>0</v>
      </c>
      <c r="DE572" s="43">
        <f t="shared" si="247"/>
        <v>0</v>
      </c>
      <c r="DF572" s="42">
        <f t="shared" si="248"/>
        <v>0</v>
      </c>
      <c r="DG572" s="52">
        <f t="shared" si="249"/>
        <v>1.7560975609756098</v>
      </c>
      <c r="DH572" s="43" t="str">
        <f t="shared" si="250"/>
        <v>Đạt mục tiêu</v>
      </c>
      <c r="DI572" s="320"/>
    </row>
    <row r="573" spans="1:113" ht="21.75" hidden="1" customHeight="1" x14ac:dyDescent="0.25">
      <c r="A573" s="630"/>
      <c r="B573" s="630"/>
      <c r="C573" s="659"/>
      <c r="D573" s="659"/>
      <c r="E573" s="650"/>
      <c r="F573" s="659"/>
      <c r="G573" s="623"/>
      <c r="H573" s="65" t="s">
        <v>108</v>
      </c>
      <c r="I573" s="301"/>
      <c r="J573" s="318" t="s">
        <v>43</v>
      </c>
      <c r="K573" s="318" t="s">
        <v>27</v>
      </c>
      <c r="L573" s="346" t="s">
        <v>26</v>
      </c>
      <c r="M573" s="318" t="s">
        <v>37</v>
      </c>
      <c r="N573" s="342" t="s">
        <v>24</v>
      </c>
      <c r="O573" s="58"/>
      <c r="P573" s="318"/>
      <c r="Q573" s="318"/>
      <c r="R573" s="318"/>
      <c r="S573" s="318" t="s">
        <v>24</v>
      </c>
      <c r="T573" s="318"/>
      <c r="U573" s="318"/>
      <c r="V573" s="318"/>
      <c r="W573" s="318"/>
      <c r="X573" s="318"/>
      <c r="Y573" s="318"/>
      <c r="Z573" s="318"/>
      <c r="AA573" s="47">
        <v>1</v>
      </c>
      <c r="AB573" s="318"/>
      <c r="AC573" s="318"/>
      <c r="AD573" s="318"/>
      <c r="AE573" s="318"/>
      <c r="AF573" s="318"/>
      <c r="AG573" s="318"/>
      <c r="AH573" s="318"/>
      <c r="AI573" s="318"/>
      <c r="AJ573" s="318"/>
      <c r="AK573" s="318" t="s">
        <v>56</v>
      </c>
      <c r="AL573" s="318" t="s">
        <v>56</v>
      </c>
      <c r="AM573" s="318" t="s">
        <v>56</v>
      </c>
      <c r="AN573" s="318" t="s">
        <v>56</v>
      </c>
      <c r="AO573" s="318"/>
      <c r="AP573" s="318"/>
      <c r="AQ573" s="318"/>
      <c r="AR573" s="318"/>
      <c r="AS573" s="318"/>
      <c r="AT573" s="318"/>
      <c r="AU573" s="318"/>
      <c r="AV573" s="318"/>
      <c r="AW573" s="318"/>
      <c r="AX573" s="318"/>
      <c r="AY573" s="342"/>
      <c r="AZ573" s="472"/>
      <c r="BA573" s="342"/>
      <c r="BB573" s="472"/>
      <c r="BC573" s="318"/>
      <c r="BD573" s="318"/>
      <c r="BE573" s="318"/>
      <c r="BF573" s="318"/>
      <c r="BG573" s="318"/>
      <c r="BH573" s="318"/>
      <c r="BI573" s="318"/>
      <c r="BJ573" s="45">
        <v>2</v>
      </c>
      <c r="BK573" s="45">
        <v>1</v>
      </c>
      <c r="BL573" s="45">
        <v>2</v>
      </c>
      <c r="BM573" s="45">
        <v>1</v>
      </c>
      <c r="BN573" s="45">
        <v>2</v>
      </c>
      <c r="BO573" s="45">
        <v>2</v>
      </c>
      <c r="BP573" s="45">
        <v>2</v>
      </c>
      <c r="BQ573" s="45">
        <v>2</v>
      </c>
      <c r="BR573" s="45">
        <v>2</v>
      </c>
      <c r="BS573" s="45">
        <v>2</v>
      </c>
      <c r="BT573" s="45">
        <v>1</v>
      </c>
      <c r="BU573" s="45">
        <v>2</v>
      </c>
      <c r="BV573" s="45">
        <v>2</v>
      </c>
      <c r="BW573" s="45">
        <v>2</v>
      </c>
      <c r="BX573" s="45">
        <v>2</v>
      </c>
      <c r="BY573" s="45">
        <v>2</v>
      </c>
      <c r="BZ573" s="45">
        <v>1</v>
      </c>
      <c r="CA573" s="45">
        <v>2</v>
      </c>
      <c r="CB573" s="45">
        <v>2</v>
      </c>
      <c r="CC573" s="45">
        <v>2</v>
      </c>
      <c r="CD573" s="45">
        <v>2</v>
      </c>
      <c r="CE573" s="45">
        <v>2</v>
      </c>
      <c r="CF573" s="45">
        <v>2</v>
      </c>
      <c r="CG573" s="45">
        <v>2</v>
      </c>
      <c r="CH573" s="45">
        <v>1</v>
      </c>
      <c r="CI573" s="45">
        <v>2</v>
      </c>
      <c r="CJ573" s="45">
        <v>2</v>
      </c>
      <c r="CK573" s="45">
        <v>2</v>
      </c>
      <c r="CL573" s="45">
        <v>1</v>
      </c>
      <c r="CM573" s="45">
        <v>2</v>
      </c>
      <c r="CN573" s="45">
        <v>1</v>
      </c>
      <c r="CO573" s="45">
        <v>2</v>
      </c>
      <c r="CP573" s="45">
        <v>2</v>
      </c>
      <c r="CQ573" s="45">
        <v>2</v>
      </c>
      <c r="CR573" s="45">
        <v>2</v>
      </c>
      <c r="CS573" s="45">
        <v>2</v>
      </c>
      <c r="CT573" s="45">
        <v>2</v>
      </c>
      <c r="CU573" s="45">
        <v>2</v>
      </c>
      <c r="CV573" s="45">
        <v>2</v>
      </c>
      <c r="CW573" s="45">
        <v>2</v>
      </c>
      <c r="CX573" s="45">
        <v>2</v>
      </c>
      <c r="CY573" s="43">
        <f>COUNTIF($BJ573:$CX573,2)</f>
        <v>34</v>
      </c>
      <c r="CZ573" s="53">
        <f>CY573/COUNTA($BI573:$CX573)</f>
        <v>0.82926829268292679</v>
      </c>
      <c r="DA573" s="43">
        <f t="shared" si="243"/>
        <v>7</v>
      </c>
      <c r="DB573" s="42">
        <f t="shared" si="244"/>
        <v>0.17073170731707318</v>
      </c>
      <c r="DC573" s="43">
        <f t="shared" si="245"/>
        <v>0</v>
      </c>
      <c r="DD573" s="42">
        <f t="shared" si="246"/>
        <v>0</v>
      </c>
      <c r="DE573" s="43">
        <f t="shared" si="247"/>
        <v>0</v>
      </c>
      <c r="DF573" s="42">
        <f t="shared" si="248"/>
        <v>0</v>
      </c>
      <c r="DG573" s="52">
        <f t="shared" si="249"/>
        <v>1.8292682926829269</v>
      </c>
      <c r="DH573" s="43" t="str">
        <f t="shared" si="250"/>
        <v>Đạt mục tiêu</v>
      </c>
      <c r="DI573" s="342"/>
    </row>
    <row r="574" spans="1:113" s="64" customFormat="1" ht="21.75" hidden="1" customHeight="1" x14ac:dyDescent="0.25">
      <c r="A574" s="630"/>
      <c r="B574" s="630"/>
      <c r="C574" s="659"/>
      <c r="D574" s="659"/>
      <c r="E574" s="650"/>
      <c r="F574" s="659"/>
      <c r="G574" s="665"/>
      <c r="H574" s="59" t="s">
        <v>107</v>
      </c>
      <c r="I574" s="327">
        <v>1</v>
      </c>
      <c r="J574" s="329" t="s">
        <v>43</v>
      </c>
      <c r="K574" s="329" t="s">
        <v>27</v>
      </c>
      <c r="L574" s="310" t="s">
        <v>26</v>
      </c>
      <c r="M574" s="341" t="s">
        <v>37</v>
      </c>
      <c r="N574" s="51" t="s">
        <v>24</v>
      </c>
      <c r="O574" s="50"/>
      <c r="P574" s="341"/>
      <c r="Q574" s="341"/>
      <c r="R574" s="341"/>
      <c r="S574" s="341" t="s">
        <v>24</v>
      </c>
      <c r="T574" s="341"/>
      <c r="U574" s="341"/>
      <c r="V574" s="341"/>
      <c r="W574" s="341"/>
      <c r="X574" s="341"/>
      <c r="Y574" s="341"/>
      <c r="Z574" s="341"/>
      <c r="AA574" s="47">
        <f>COUNTIF(P574:Z574,"x")</f>
        <v>1</v>
      </c>
      <c r="AB574" s="341"/>
      <c r="AC574" s="341"/>
      <c r="AD574" s="329"/>
      <c r="AE574" s="329"/>
      <c r="AF574" s="329"/>
      <c r="AG574" s="329"/>
      <c r="AH574" s="341"/>
      <c r="AI574" s="341"/>
      <c r="AJ574" s="341"/>
      <c r="AK574" s="318"/>
      <c r="AL574" s="329"/>
      <c r="AM574" s="329" t="s">
        <v>46</v>
      </c>
      <c r="AN574" s="329"/>
      <c r="AO574" s="329"/>
      <c r="AP574" s="329" t="s">
        <v>46</v>
      </c>
      <c r="AQ574" s="329"/>
      <c r="AR574" s="329" t="s">
        <v>46</v>
      </c>
      <c r="AS574" s="329"/>
      <c r="AT574" s="329" t="s">
        <v>40</v>
      </c>
      <c r="AU574" s="329"/>
      <c r="AV574" s="329"/>
      <c r="AW574" s="329"/>
      <c r="AX574" s="329"/>
      <c r="AY574" s="39"/>
      <c r="AZ574" s="39"/>
      <c r="BA574" s="39"/>
      <c r="BB574" s="39"/>
      <c r="BC574" s="329"/>
      <c r="BD574" s="329"/>
      <c r="BE574" s="329"/>
      <c r="BF574" s="329"/>
      <c r="BG574" s="329"/>
      <c r="BH574" s="329"/>
      <c r="BI574" s="329"/>
      <c r="BJ574" s="45">
        <v>2</v>
      </c>
      <c r="BK574" s="45">
        <v>1</v>
      </c>
      <c r="BL574" s="45">
        <v>2</v>
      </c>
      <c r="BM574" s="45">
        <v>2</v>
      </c>
      <c r="BN574" s="45">
        <v>2</v>
      </c>
      <c r="BO574" s="45">
        <v>2</v>
      </c>
      <c r="BP574" s="45">
        <v>2</v>
      </c>
      <c r="BQ574" s="45">
        <v>2</v>
      </c>
      <c r="BR574" s="45">
        <v>2</v>
      </c>
      <c r="BS574" s="45">
        <v>2</v>
      </c>
      <c r="BT574" s="45">
        <v>1</v>
      </c>
      <c r="BU574" s="45">
        <v>2</v>
      </c>
      <c r="BV574" s="45">
        <v>2</v>
      </c>
      <c r="BW574" s="45">
        <v>2</v>
      </c>
      <c r="BX574" s="45">
        <v>2</v>
      </c>
      <c r="BY574" s="45">
        <v>2</v>
      </c>
      <c r="BZ574" s="45">
        <v>1</v>
      </c>
      <c r="CA574" s="45">
        <v>2</v>
      </c>
      <c r="CB574" s="45">
        <v>2</v>
      </c>
      <c r="CC574" s="45">
        <v>2</v>
      </c>
      <c r="CD574" s="45">
        <v>2</v>
      </c>
      <c r="CE574" s="45">
        <v>2</v>
      </c>
      <c r="CF574" s="45">
        <v>2</v>
      </c>
      <c r="CG574" s="45">
        <v>2</v>
      </c>
      <c r="CH574" s="45">
        <v>2</v>
      </c>
      <c r="CI574" s="45">
        <v>2</v>
      </c>
      <c r="CJ574" s="45">
        <v>2</v>
      </c>
      <c r="CK574" s="45">
        <v>2</v>
      </c>
      <c r="CL574" s="45">
        <v>2</v>
      </c>
      <c r="CM574" s="45">
        <v>2</v>
      </c>
      <c r="CN574" s="45">
        <v>1</v>
      </c>
      <c r="CO574" s="45">
        <v>2</v>
      </c>
      <c r="CP574" s="45">
        <v>2</v>
      </c>
      <c r="CQ574" s="45">
        <v>2</v>
      </c>
      <c r="CR574" s="45">
        <v>2</v>
      </c>
      <c r="CS574" s="45">
        <v>2</v>
      </c>
      <c r="CT574" s="45">
        <v>2</v>
      </c>
      <c r="CU574" s="45">
        <v>2</v>
      </c>
      <c r="CV574" s="45">
        <v>2</v>
      </c>
      <c r="CW574" s="45">
        <v>2</v>
      </c>
      <c r="CX574" s="45">
        <v>2</v>
      </c>
      <c r="CY574" s="43">
        <f>COUNTIF($BJ574:$CX574,2)</f>
        <v>37</v>
      </c>
      <c r="CZ574" s="53">
        <f>CY574/COUNTA($BI574:$CX574)</f>
        <v>0.90243902439024393</v>
      </c>
      <c r="DA574" s="43">
        <f t="shared" si="243"/>
        <v>4</v>
      </c>
      <c r="DB574" s="42">
        <f t="shared" si="244"/>
        <v>9.7560975609756101E-2</v>
      </c>
      <c r="DC574" s="40">
        <f t="shared" si="245"/>
        <v>0</v>
      </c>
      <c r="DD574" s="44">
        <f t="shared" si="246"/>
        <v>0</v>
      </c>
      <c r="DE574" s="43">
        <f t="shared" si="247"/>
        <v>0</v>
      </c>
      <c r="DF574" s="42">
        <f t="shared" si="248"/>
        <v>0</v>
      </c>
      <c r="DG574" s="41">
        <f t="shared" si="249"/>
        <v>1.9024390243902438</v>
      </c>
      <c r="DH574" s="40" t="str">
        <f t="shared" si="250"/>
        <v>Đạt mục tiêu</v>
      </c>
      <c r="DI574" s="39"/>
    </row>
    <row r="575" spans="1:113" s="38" customFormat="1" ht="21.75" hidden="1" customHeight="1" x14ac:dyDescent="0.25">
      <c r="A575" s="630"/>
      <c r="B575" s="630"/>
      <c r="C575" s="659"/>
      <c r="D575" s="659"/>
      <c r="E575" s="650"/>
      <c r="F575" s="659"/>
      <c r="G575" s="623"/>
      <c r="H575" s="329" t="s">
        <v>106</v>
      </c>
      <c r="I575" s="327"/>
      <c r="J575" s="329" t="s">
        <v>57</v>
      </c>
      <c r="K575" s="329" t="s">
        <v>27</v>
      </c>
      <c r="L575" s="112" t="s">
        <v>26</v>
      </c>
      <c r="M575" s="341" t="s">
        <v>37</v>
      </c>
      <c r="N575" s="51" t="s">
        <v>24</v>
      </c>
      <c r="O575" s="50"/>
      <c r="P575" s="341"/>
      <c r="Q575" s="341"/>
      <c r="R575" s="341"/>
      <c r="S575" s="341"/>
      <c r="T575" s="341"/>
      <c r="U575" s="341"/>
      <c r="V575" s="341"/>
      <c r="W575" s="341" t="s">
        <v>24</v>
      </c>
      <c r="X575" s="341"/>
      <c r="Y575" s="341"/>
      <c r="Z575" s="341"/>
      <c r="AA575" s="47">
        <f>COUNTIF(P575:Z575,"x")</f>
        <v>1</v>
      </c>
      <c r="AB575" s="341"/>
      <c r="AC575" s="341"/>
      <c r="AD575" s="329"/>
      <c r="AE575" s="329"/>
      <c r="AF575" s="329"/>
      <c r="AG575" s="329"/>
      <c r="AH575" s="341"/>
      <c r="AI575" s="341"/>
      <c r="AJ575" s="341"/>
      <c r="AK575" s="341"/>
      <c r="AL575" s="329"/>
      <c r="AM575" s="329"/>
      <c r="AN575" s="329"/>
      <c r="AO575" s="329"/>
      <c r="AP575" s="329"/>
      <c r="AQ575" s="329"/>
      <c r="AR575" s="329"/>
      <c r="AS575" s="329"/>
      <c r="AT575" s="329"/>
      <c r="AU575" s="329"/>
      <c r="AV575" s="329"/>
      <c r="AW575" s="329"/>
      <c r="AX575" s="329"/>
      <c r="AY575" s="39"/>
      <c r="AZ575" s="39"/>
      <c r="BA575" s="39"/>
      <c r="BB575" s="39"/>
      <c r="BC575" s="329"/>
      <c r="BD575" s="329"/>
      <c r="BE575" s="329"/>
      <c r="BF575" s="329"/>
      <c r="BG575" s="329"/>
      <c r="BH575" s="329"/>
      <c r="BI575" s="329"/>
      <c r="BJ575" s="45">
        <v>2</v>
      </c>
      <c r="BK575" s="45">
        <v>2</v>
      </c>
      <c r="BL575" s="45">
        <v>2</v>
      </c>
      <c r="BM575" s="45">
        <v>2</v>
      </c>
      <c r="BN575" s="45">
        <v>2</v>
      </c>
      <c r="BO575" s="45">
        <v>2</v>
      </c>
      <c r="BP575" s="45">
        <v>2</v>
      </c>
      <c r="BQ575" s="45">
        <v>2</v>
      </c>
      <c r="BR575" s="45">
        <v>2</v>
      </c>
      <c r="BS575" s="45">
        <v>2</v>
      </c>
      <c r="BT575" s="45">
        <v>2</v>
      </c>
      <c r="BU575" s="45">
        <v>2</v>
      </c>
      <c r="BV575" s="45">
        <v>2</v>
      </c>
      <c r="BW575" s="45">
        <v>2</v>
      </c>
      <c r="BX575" s="45">
        <v>2</v>
      </c>
      <c r="BY575" s="45">
        <v>2</v>
      </c>
      <c r="BZ575" s="45">
        <v>2</v>
      </c>
      <c r="CA575" s="45">
        <v>2</v>
      </c>
      <c r="CB575" s="45">
        <v>2</v>
      </c>
      <c r="CC575" s="45">
        <v>2</v>
      </c>
      <c r="CD575" s="45">
        <v>2</v>
      </c>
      <c r="CE575" s="45">
        <v>2</v>
      </c>
      <c r="CF575" s="45">
        <v>2</v>
      </c>
      <c r="CG575" s="45">
        <v>2</v>
      </c>
      <c r="CH575" s="45">
        <v>2</v>
      </c>
      <c r="CI575" s="45">
        <v>2</v>
      </c>
      <c r="CJ575" s="45">
        <v>2</v>
      </c>
      <c r="CK575" s="45">
        <v>2</v>
      </c>
      <c r="CL575" s="45">
        <v>2</v>
      </c>
      <c r="CM575" s="45">
        <v>2</v>
      </c>
      <c r="CN575" s="45">
        <v>2</v>
      </c>
      <c r="CO575" s="45">
        <v>2</v>
      </c>
      <c r="CP575" s="45">
        <v>2</v>
      </c>
      <c r="CQ575" s="45">
        <v>2</v>
      </c>
      <c r="CR575" s="45">
        <v>2</v>
      </c>
      <c r="CS575" s="45">
        <v>2</v>
      </c>
      <c r="CT575" s="45">
        <v>2</v>
      </c>
      <c r="CU575" s="45"/>
      <c r="CV575" s="45"/>
      <c r="CW575" s="45"/>
      <c r="CX575" s="45">
        <v>2</v>
      </c>
      <c r="CY575" s="341"/>
      <c r="CZ575" s="341"/>
      <c r="DA575" s="341"/>
      <c r="DB575" s="341"/>
      <c r="DC575" s="341"/>
      <c r="DD575" s="341"/>
      <c r="DE575" s="43">
        <f t="shared" si="247"/>
        <v>0</v>
      </c>
      <c r="DF575" s="42">
        <f t="shared" si="248"/>
        <v>0</v>
      </c>
      <c r="DG575" s="341"/>
      <c r="DH575" s="341"/>
      <c r="DI575" s="39"/>
    </row>
    <row r="576" spans="1:113" s="38" customFormat="1" ht="21.75" hidden="1" customHeight="1" x14ac:dyDescent="0.25">
      <c r="A576" s="630"/>
      <c r="B576" s="630"/>
      <c r="C576" s="659"/>
      <c r="D576" s="659"/>
      <c r="E576" s="650"/>
      <c r="F576" s="659"/>
      <c r="G576" s="665"/>
      <c r="H576" s="329" t="s">
        <v>105</v>
      </c>
      <c r="I576" s="327"/>
      <c r="J576" s="329" t="s">
        <v>66</v>
      </c>
      <c r="K576" s="329" t="s">
        <v>27</v>
      </c>
      <c r="L576" s="310" t="s">
        <v>26</v>
      </c>
      <c r="M576" s="341" t="s">
        <v>37</v>
      </c>
      <c r="N576" s="51" t="s">
        <v>24</v>
      </c>
      <c r="O576" s="50"/>
      <c r="P576" s="341"/>
      <c r="Q576" s="341"/>
      <c r="R576" s="341"/>
      <c r="S576" s="341"/>
      <c r="T576" s="341"/>
      <c r="U576" s="341" t="s">
        <v>24</v>
      </c>
      <c r="V576" s="341"/>
      <c r="W576" s="341"/>
      <c r="X576" s="341"/>
      <c r="Y576" s="341"/>
      <c r="Z576" s="341"/>
      <c r="AA576" s="47">
        <f>COUNTIF(P576:Z576,"x")</f>
        <v>1</v>
      </c>
      <c r="AB576" s="341"/>
      <c r="AC576" s="341"/>
      <c r="AD576" s="329"/>
      <c r="AE576" s="329"/>
      <c r="AF576" s="329"/>
      <c r="AG576" s="329"/>
      <c r="AH576" s="341"/>
      <c r="AI576" s="341"/>
      <c r="AJ576" s="341"/>
      <c r="AK576" s="341"/>
      <c r="AL576" s="329"/>
      <c r="AM576" s="329"/>
      <c r="AN576" s="329"/>
      <c r="AO576" s="329"/>
      <c r="AP576" s="329"/>
      <c r="AQ576" s="329"/>
      <c r="AR576" s="329"/>
      <c r="AS576" s="329"/>
      <c r="AT576" s="329"/>
      <c r="AU576" s="329" t="s">
        <v>56</v>
      </c>
      <c r="AV576" s="329" t="s">
        <v>56</v>
      </c>
      <c r="AW576" s="329"/>
      <c r="AX576" s="329" t="s">
        <v>32</v>
      </c>
      <c r="AY576" s="39"/>
      <c r="AZ576" s="39"/>
      <c r="BA576" s="39"/>
      <c r="BB576" s="39"/>
      <c r="BC576" s="329"/>
      <c r="BD576" s="329"/>
      <c r="BE576" s="329"/>
      <c r="BF576" s="329"/>
      <c r="BG576" s="329"/>
      <c r="BH576" s="329"/>
      <c r="BI576" s="329"/>
      <c r="BJ576" s="45">
        <v>2</v>
      </c>
      <c r="BK576" s="45">
        <v>2</v>
      </c>
      <c r="BL576" s="45">
        <v>2</v>
      </c>
      <c r="BM576" s="45">
        <v>2</v>
      </c>
      <c r="BN576" s="45">
        <v>2</v>
      </c>
      <c r="BO576" s="45">
        <v>2</v>
      </c>
      <c r="BP576" s="45">
        <v>2</v>
      </c>
      <c r="BQ576" s="45">
        <v>2</v>
      </c>
      <c r="BR576" s="45">
        <v>2</v>
      </c>
      <c r="BS576" s="45">
        <v>2</v>
      </c>
      <c r="BT576" s="45">
        <v>2</v>
      </c>
      <c r="BU576" s="45">
        <v>2</v>
      </c>
      <c r="BV576" s="45">
        <v>2</v>
      </c>
      <c r="BW576" s="45">
        <v>2</v>
      </c>
      <c r="BX576" s="45">
        <v>2</v>
      </c>
      <c r="BY576" s="45">
        <v>2</v>
      </c>
      <c r="BZ576" s="45">
        <v>2</v>
      </c>
      <c r="CA576" s="45">
        <v>2</v>
      </c>
      <c r="CB576" s="45">
        <v>2</v>
      </c>
      <c r="CC576" s="45">
        <v>2</v>
      </c>
      <c r="CD576" s="45">
        <v>2</v>
      </c>
      <c r="CE576" s="45">
        <v>2</v>
      </c>
      <c r="CF576" s="45">
        <v>2</v>
      </c>
      <c r="CG576" s="45">
        <v>2</v>
      </c>
      <c r="CH576" s="45">
        <v>2</v>
      </c>
      <c r="CI576" s="45">
        <v>2</v>
      </c>
      <c r="CJ576" s="45">
        <v>2</v>
      </c>
      <c r="CK576" s="45">
        <v>2</v>
      </c>
      <c r="CL576" s="45">
        <v>2</v>
      </c>
      <c r="CM576" s="45">
        <v>2</v>
      </c>
      <c r="CN576" s="45">
        <v>2</v>
      </c>
      <c r="CO576" s="45">
        <v>2</v>
      </c>
      <c r="CP576" s="45">
        <v>2</v>
      </c>
      <c r="CQ576" s="45">
        <v>2</v>
      </c>
      <c r="CR576" s="45">
        <v>2</v>
      </c>
      <c r="CS576" s="45">
        <v>2</v>
      </c>
      <c r="CT576" s="45">
        <v>2</v>
      </c>
      <c r="CU576" s="45"/>
      <c r="CV576" s="45"/>
      <c r="CW576" s="45"/>
      <c r="CX576" s="45">
        <v>2</v>
      </c>
      <c r="CY576" s="43">
        <f>COUNTIF($BI576:$CX576,2)</f>
        <v>38</v>
      </c>
      <c r="CZ576" s="42">
        <f>CY576/COUNTA($BI576:$CX576)</f>
        <v>1</v>
      </c>
      <c r="DA576" s="43">
        <f>COUNTIF($BI576:$CX576,1)</f>
        <v>0</v>
      </c>
      <c r="DB576" s="42">
        <f>DA576/COUNTA($BI576:$CX576)</f>
        <v>0</v>
      </c>
      <c r="DC576" s="43">
        <f>COUNTIF($BI576:$CX576,0)</f>
        <v>0</v>
      </c>
      <c r="DD576" s="42">
        <f>DC576/COUNTA($BI576:$CX576)</f>
        <v>0</v>
      </c>
      <c r="DE576" s="43">
        <f t="shared" si="247"/>
        <v>0</v>
      </c>
      <c r="DF576" s="42">
        <f t="shared" si="248"/>
        <v>0</v>
      </c>
      <c r="DG576" s="52">
        <f>(((CY576*2)+(DA576*1)+(DC576*0)))/COUNTA($BI576:$CX576)</f>
        <v>2</v>
      </c>
      <c r="DH576" s="43" t="str">
        <f>IF(DG576&gt;=1.6,"Đạt mục tiêu",IF(DG576&gt;=1,"Cần cố gắng","Chưa đạt"))</f>
        <v>Đạt mục tiêu</v>
      </c>
      <c r="DI576" s="39"/>
    </row>
    <row r="577" spans="1:113" s="38" customFormat="1" ht="21.75" hidden="1" customHeight="1" x14ac:dyDescent="0.25">
      <c r="A577" s="630"/>
      <c r="B577" s="630"/>
      <c r="C577" s="659"/>
      <c r="D577" s="659"/>
      <c r="E577" s="650"/>
      <c r="F577" s="659"/>
      <c r="G577" s="665"/>
      <c r="H577" s="43" t="s">
        <v>104</v>
      </c>
      <c r="I577" s="327">
        <v>1</v>
      </c>
      <c r="J577" s="329" t="s">
        <v>47</v>
      </c>
      <c r="K577" s="329" t="s">
        <v>27</v>
      </c>
      <c r="L577" s="310" t="s">
        <v>26</v>
      </c>
      <c r="M577" s="341" t="s">
        <v>37</v>
      </c>
      <c r="N577" s="51" t="s">
        <v>24</v>
      </c>
      <c r="O577" s="50"/>
      <c r="P577" s="341"/>
      <c r="Q577" s="341"/>
      <c r="R577" s="341"/>
      <c r="S577" s="341"/>
      <c r="T577" s="341" t="s">
        <v>24</v>
      </c>
      <c r="U577" s="341"/>
      <c r="V577" s="341"/>
      <c r="W577" s="341"/>
      <c r="X577" s="341"/>
      <c r="Y577" s="341"/>
      <c r="Z577" s="341"/>
      <c r="AA577" s="47">
        <f>COUNTIF(P577:Z577,"x")</f>
        <v>1</v>
      </c>
      <c r="AB577" s="341"/>
      <c r="AC577" s="341"/>
      <c r="AD577" s="329"/>
      <c r="AE577" s="329"/>
      <c r="AF577" s="329"/>
      <c r="AG577" s="329"/>
      <c r="AH577" s="341"/>
      <c r="AI577" s="341"/>
      <c r="AJ577" s="341"/>
      <c r="AK577" s="341"/>
      <c r="AL577" s="329"/>
      <c r="AM577" s="329"/>
      <c r="AN577" s="329"/>
      <c r="AO577" s="329"/>
      <c r="AP577" s="329" t="s">
        <v>56</v>
      </c>
      <c r="AQ577" s="329" t="s">
        <v>56</v>
      </c>
      <c r="AR577" s="329" t="s">
        <v>56</v>
      </c>
      <c r="AS577" s="329" t="s">
        <v>56</v>
      </c>
      <c r="AT577" s="329" t="s">
        <v>56</v>
      </c>
      <c r="AU577" s="329"/>
      <c r="AV577" s="329"/>
      <c r="AW577" s="329"/>
      <c r="AX577" s="329"/>
      <c r="AY577" s="39"/>
      <c r="AZ577" s="39"/>
      <c r="BA577" s="39"/>
      <c r="BB577" s="39"/>
      <c r="BC577" s="329"/>
      <c r="BD577" s="329"/>
      <c r="BE577" s="329"/>
      <c r="BF577" s="329"/>
      <c r="BG577" s="329"/>
      <c r="BH577" s="329"/>
      <c r="BI577" s="329"/>
      <c r="BJ577" s="45">
        <v>2</v>
      </c>
      <c r="BK577" s="45">
        <v>2</v>
      </c>
      <c r="BL577" s="45">
        <v>2</v>
      </c>
      <c r="BM577" s="45">
        <v>2</v>
      </c>
      <c r="BN577" s="45">
        <v>2</v>
      </c>
      <c r="BO577" s="45">
        <v>2</v>
      </c>
      <c r="BP577" s="45">
        <v>2</v>
      </c>
      <c r="BQ577" s="45">
        <v>2</v>
      </c>
      <c r="BR577" s="45">
        <v>2</v>
      </c>
      <c r="BS577" s="45">
        <v>2</v>
      </c>
      <c r="BT577" s="45">
        <v>2</v>
      </c>
      <c r="BU577" s="45">
        <v>2</v>
      </c>
      <c r="BV577" s="45">
        <v>2</v>
      </c>
      <c r="BW577" s="45">
        <v>2</v>
      </c>
      <c r="BX577" s="45">
        <v>2</v>
      </c>
      <c r="BY577" s="45">
        <v>2</v>
      </c>
      <c r="BZ577" s="45">
        <v>2</v>
      </c>
      <c r="CA577" s="45">
        <v>2</v>
      </c>
      <c r="CB577" s="45">
        <v>2</v>
      </c>
      <c r="CC577" s="45">
        <v>2</v>
      </c>
      <c r="CD577" s="45">
        <v>2</v>
      </c>
      <c r="CE577" s="45">
        <v>2</v>
      </c>
      <c r="CF577" s="45">
        <v>2</v>
      </c>
      <c r="CG577" s="45">
        <v>2</v>
      </c>
      <c r="CH577" s="45">
        <v>2</v>
      </c>
      <c r="CI577" s="45">
        <v>2</v>
      </c>
      <c r="CJ577" s="45">
        <v>2</v>
      </c>
      <c r="CK577" s="45">
        <v>2</v>
      </c>
      <c r="CL577" s="45">
        <v>2</v>
      </c>
      <c r="CM577" s="45">
        <v>2</v>
      </c>
      <c r="CN577" s="45">
        <v>2</v>
      </c>
      <c r="CO577" s="45">
        <v>2</v>
      </c>
      <c r="CP577" s="45">
        <v>2</v>
      </c>
      <c r="CQ577" s="45">
        <v>2</v>
      </c>
      <c r="CR577" s="45">
        <v>2</v>
      </c>
      <c r="CS577" s="45">
        <v>2</v>
      </c>
      <c r="CT577" s="45">
        <v>2</v>
      </c>
      <c r="CU577" s="45"/>
      <c r="CV577" s="45"/>
      <c r="CW577" s="45"/>
      <c r="CX577" s="45">
        <v>2</v>
      </c>
      <c r="CY577" s="43">
        <f>COUNTIF($BI577:$CX577,2)</f>
        <v>38</v>
      </c>
      <c r="CZ577" s="42">
        <f>CY577/COUNTA($BI577:$CX577)</f>
        <v>1</v>
      </c>
      <c r="DA577" s="43">
        <f>COUNTIF($BI577:$CX577,1)</f>
        <v>0</v>
      </c>
      <c r="DB577" s="42">
        <f>DA577/COUNTA($BI577:$CX577)</f>
        <v>0</v>
      </c>
      <c r="DC577" s="43">
        <f>COUNTIF($BI577:$CX577,0)</f>
        <v>0</v>
      </c>
      <c r="DD577" s="42">
        <f>DC577/COUNTA($BI577:$CX577)</f>
        <v>0</v>
      </c>
      <c r="DE577" s="43">
        <f t="shared" si="247"/>
        <v>0</v>
      </c>
      <c r="DF577" s="42">
        <f t="shared" si="248"/>
        <v>0</v>
      </c>
      <c r="DG577" s="52">
        <f>(((CY577*2)+(DA577*1)+(DC577*0)))/COUNTA($BI577:$CX577)</f>
        <v>2</v>
      </c>
      <c r="DH577" s="43" t="str">
        <f>IF(DG577&gt;=1.6,"Đạt mục tiêu",IF(DG577&gt;=1,"Cần cố gắng","Chưa đạt"))</f>
        <v>Đạt mục tiêu</v>
      </c>
      <c r="DI577" s="39"/>
    </row>
    <row r="578" spans="1:113" s="38" customFormat="1" ht="32.25" customHeight="1" x14ac:dyDescent="0.25">
      <c r="A578" s="671"/>
      <c r="B578" s="630"/>
      <c r="C578" s="659"/>
      <c r="D578" s="659"/>
      <c r="E578" s="650"/>
      <c r="F578" s="659"/>
      <c r="G578" s="665"/>
      <c r="H578" s="251" t="s">
        <v>1188</v>
      </c>
      <c r="I578" s="528" t="s">
        <v>1123</v>
      </c>
      <c r="J578" s="18" t="s">
        <v>33</v>
      </c>
      <c r="K578" s="18" t="s">
        <v>27</v>
      </c>
      <c r="L578" s="404" t="s">
        <v>26</v>
      </c>
      <c r="M578" s="341"/>
      <c r="N578" s="51"/>
      <c r="O578" s="50"/>
      <c r="P578" s="341"/>
      <c r="Q578" s="341"/>
      <c r="R578" s="341"/>
      <c r="S578" s="341"/>
      <c r="T578" s="341"/>
      <c r="U578" s="341"/>
      <c r="V578" s="341"/>
      <c r="W578" s="341"/>
      <c r="X578" s="341"/>
      <c r="Y578" s="341"/>
      <c r="Z578" s="341"/>
      <c r="AA578" s="47"/>
      <c r="AB578" s="341"/>
      <c r="AC578" s="341"/>
      <c r="AD578" s="329"/>
      <c r="AE578" s="329"/>
      <c r="AF578" s="329"/>
      <c r="AG578" s="329"/>
      <c r="AH578" s="341"/>
      <c r="AI578" s="341"/>
      <c r="AJ578" s="341"/>
      <c r="AK578" s="341"/>
      <c r="AL578" s="329"/>
      <c r="AM578" s="329"/>
      <c r="AN578" s="329"/>
      <c r="AO578" s="329"/>
      <c r="AP578" s="329"/>
      <c r="AQ578" s="329"/>
      <c r="AR578" s="329"/>
      <c r="AS578" s="329"/>
      <c r="AT578" s="329"/>
      <c r="AU578" s="329"/>
      <c r="AV578" s="329"/>
      <c r="AW578" s="329"/>
      <c r="AX578" s="329"/>
      <c r="AY578" s="580"/>
      <c r="AZ578" s="438"/>
      <c r="BA578" s="47"/>
      <c r="BB578" s="47" t="s">
        <v>56</v>
      </c>
      <c r="BC578" s="329"/>
      <c r="BD578" s="329"/>
      <c r="BE578" s="329"/>
      <c r="BF578" s="329"/>
      <c r="BG578" s="329"/>
      <c r="BH578" s="329"/>
      <c r="BI578" s="329"/>
      <c r="BJ578" s="45"/>
      <c r="BK578" s="45"/>
      <c r="BL578" s="45"/>
      <c r="BM578" s="45"/>
      <c r="BN578" s="45"/>
      <c r="BO578" s="45"/>
      <c r="BP578" s="45"/>
      <c r="BQ578" s="45"/>
      <c r="BR578" s="45"/>
      <c r="BS578" s="45"/>
      <c r="BT578" s="45"/>
      <c r="BU578" s="45"/>
      <c r="BV578" s="45"/>
      <c r="BW578" s="45"/>
      <c r="BX578" s="45"/>
      <c r="BY578" s="45"/>
      <c r="BZ578" s="45"/>
      <c r="CA578" s="45"/>
      <c r="CB578" s="45"/>
      <c r="CC578" s="45"/>
      <c r="CD578" s="45"/>
      <c r="CE578" s="45"/>
      <c r="CF578" s="45"/>
      <c r="CG578" s="45"/>
      <c r="CH578" s="45"/>
      <c r="CI578" s="45"/>
      <c r="CJ578" s="45"/>
      <c r="CK578" s="45"/>
      <c r="CL578" s="45"/>
      <c r="CM578" s="45"/>
      <c r="CN578" s="45"/>
      <c r="CO578" s="45"/>
      <c r="CP578" s="45"/>
      <c r="CQ578" s="45"/>
      <c r="CR578" s="45"/>
      <c r="CS578" s="45"/>
      <c r="CT578" s="45"/>
      <c r="CU578" s="45"/>
      <c r="CV578" s="45"/>
      <c r="CW578" s="45"/>
      <c r="CX578" s="45"/>
      <c r="CY578" s="43"/>
      <c r="CZ578" s="42"/>
      <c r="DA578" s="43"/>
      <c r="DB578" s="42"/>
      <c r="DC578" s="43"/>
      <c r="DD578" s="42"/>
      <c r="DE578" s="43"/>
      <c r="DF578" s="42"/>
      <c r="DG578" s="52"/>
      <c r="DH578" s="43"/>
      <c r="DI578" s="47"/>
    </row>
    <row r="579" spans="1:113" s="38" customFormat="1" ht="34.5" customHeight="1" x14ac:dyDescent="0.25">
      <c r="A579" s="671"/>
      <c r="B579" s="630"/>
      <c r="C579" s="660"/>
      <c r="D579" s="660"/>
      <c r="E579" s="651"/>
      <c r="F579" s="660"/>
      <c r="G579" s="665"/>
      <c r="H579" s="251" t="s">
        <v>103</v>
      </c>
      <c r="I579" s="528" t="s">
        <v>1123</v>
      </c>
      <c r="J579" s="259" t="s">
        <v>33</v>
      </c>
      <c r="K579" s="580" t="s">
        <v>27</v>
      </c>
      <c r="L579" s="405" t="s">
        <v>26</v>
      </c>
      <c r="M579" s="341" t="s">
        <v>37</v>
      </c>
      <c r="N579" s="51" t="s">
        <v>24</v>
      </c>
      <c r="O579" s="50"/>
      <c r="P579" s="341"/>
      <c r="Q579" s="341"/>
      <c r="R579" s="341"/>
      <c r="S579" s="341"/>
      <c r="T579" s="341"/>
      <c r="U579" s="341"/>
      <c r="V579" s="341"/>
      <c r="W579" s="341"/>
      <c r="X579" s="341" t="s">
        <v>24</v>
      </c>
      <c r="Y579" s="341"/>
      <c r="Z579" s="341"/>
      <c r="AA579" s="47">
        <f t="shared" ref="AA579:AA585" si="251">COUNTIF(P579:Z579,"x")</f>
        <v>1</v>
      </c>
      <c r="AB579" s="341"/>
      <c r="AC579" s="341"/>
      <c r="AD579" s="329"/>
      <c r="AE579" s="329"/>
      <c r="AF579" s="329"/>
      <c r="AG579" s="329"/>
      <c r="AH579" s="341"/>
      <c r="AI579" s="341"/>
      <c r="AJ579" s="341"/>
      <c r="AK579" s="341"/>
      <c r="AL579" s="329"/>
      <c r="AM579" s="329"/>
      <c r="AN579" s="329"/>
      <c r="AO579" s="329"/>
      <c r="AP579" s="329"/>
      <c r="AQ579" s="329"/>
      <c r="AR579" s="329"/>
      <c r="AS579" s="329"/>
      <c r="AT579" s="329"/>
      <c r="AU579" s="329"/>
      <c r="AV579" s="329"/>
      <c r="AW579" s="329"/>
      <c r="AX579" s="329"/>
      <c r="AY579" s="580" t="s">
        <v>40</v>
      </c>
      <c r="AZ579" s="47" t="s">
        <v>40</v>
      </c>
      <c r="BA579" s="47"/>
      <c r="BB579" s="47"/>
      <c r="BC579" s="329" t="s">
        <v>46</v>
      </c>
      <c r="BD579" s="329" t="s">
        <v>40</v>
      </c>
      <c r="BE579" s="329"/>
      <c r="BF579" s="329"/>
      <c r="BG579" s="329"/>
      <c r="BH579" s="329"/>
      <c r="BI579" s="329"/>
      <c r="BJ579" s="45">
        <v>2</v>
      </c>
      <c r="BK579" s="45">
        <v>2</v>
      </c>
      <c r="BL579" s="45">
        <v>2</v>
      </c>
      <c r="BM579" s="45">
        <v>2</v>
      </c>
      <c r="BN579" s="45">
        <v>2</v>
      </c>
      <c r="BO579" s="45">
        <v>2</v>
      </c>
      <c r="BP579" s="45">
        <v>2</v>
      </c>
      <c r="BQ579" s="45">
        <v>2</v>
      </c>
      <c r="BR579" s="45">
        <v>2</v>
      </c>
      <c r="BS579" s="45">
        <v>2</v>
      </c>
      <c r="BT579" s="45">
        <v>2</v>
      </c>
      <c r="BU579" s="45">
        <v>2</v>
      </c>
      <c r="BV579" s="45">
        <v>2</v>
      </c>
      <c r="BW579" s="45">
        <v>2</v>
      </c>
      <c r="BX579" s="45">
        <v>2</v>
      </c>
      <c r="BY579" s="45">
        <v>2</v>
      </c>
      <c r="BZ579" s="45">
        <v>2</v>
      </c>
      <c r="CA579" s="45">
        <v>2</v>
      </c>
      <c r="CB579" s="45">
        <v>2</v>
      </c>
      <c r="CC579" s="45">
        <v>2</v>
      </c>
      <c r="CD579" s="45">
        <v>2</v>
      </c>
      <c r="CE579" s="45">
        <v>2</v>
      </c>
      <c r="CF579" s="45">
        <v>2</v>
      </c>
      <c r="CG579" s="45">
        <v>2</v>
      </c>
      <c r="CH579" s="45">
        <v>2</v>
      </c>
      <c r="CI579" s="45">
        <v>2</v>
      </c>
      <c r="CJ579" s="45">
        <v>2</v>
      </c>
      <c r="CK579" s="45">
        <v>2</v>
      </c>
      <c r="CL579" s="45">
        <v>2</v>
      </c>
      <c r="CM579" s="45">
        <v>2</v>
      </c>
      <c r="CN579" s="45">
        <v>2</v>
      </c>
      <c r="CO579" s="45">
        <v>2</v>
      </c>
      <c r="CP579" s="45">
        <v>2</v>
      </c>
      <c r="CQ579" s="45">
        <v>2</v>
      </c>
      <c r="CR579" s="45">
        <v>2</v>
      </c>
      <c r="CS579" s="45">
        <v>2</v>
      </c>
      <c r="CT579" s="45">
        <v>2</v>
      </c>
      <c r="CU579" s="45"/>
      <c r="CV579" s="45"/>
      <c r="CW579" s="45"/>
      <c r="CX579" s="45">
        <v>2</v>
      </c>
      <c r="CY579" s="43">
        <f>COUNTIF($BI579:$CX579,2)</f>
        <v>38</v>
      </c>
      <c r="CZ579" s="42">
        <f>CY579/COUNTA($BI579:$CX579)</f>
        <v>1</v>
      </c>
      <c r="DA579" s="43">
        <f>COUNTIF($BI579:$CX579,1)</f>
        <v>0</v>
      </c>
      <c r="DB579" s="42">
        <f>DA579/COUNTA($BI579:$CX579)</f>
        <v>0</v>
      </c>
      <c r="DC579" s="43">
        <f t="shared" ref="DC579:DC596" si="252">COUNTIF($BI579:$CX579,0)</f>
        <v>0</v>
      </c>
      <c r="DD579" s="42">
        <f t="shared" ref="DD579:DD596" si="253">DC579/COUNTA($BI579:$CX579)</f>
        <v>0</v>
      </c>
      <c r="DE579" s="43">
        <f t="shared" ref="DE579:DE596" si="254">COUNTIF($BI579:$CX579,"KĐG")</f>
        <v>0</v>
      </c>
      <c r="DF579" s="42">
        <f t="shared" ref="DF579:DF596" si="255">DE579/COUNTA($BI579:$CX579)</f>
        <v>0</v>
      </c>
      <c r="DG579" s="52">
        <f>(((CY579*2)+(DA579*1)+(DC579*0)))/COUNTA($BI579:$CX579)</f>
        <v>2</v>
      </c>
      <c r="DH579" s="43" t="str">
        <f t="shared" ref="DH579:DH593" si="256">IF(DG579&gt;=1.6,"Đạt mục tiêu",IF(DG579&gt;=1,"Cần cố gắng","Chưa đạt"))</f>
        <v>Đạt mục tiêu</v>
      </c>
      <c r="DI579" s="47"/>
    </row>
    <row r="580" spans="1:113" s="38" customFormat="1" ht="21.75" hidden="1" customHeight="1" x14ac:dyDescent="0.25">
      <c r="A580" s="517"/>
      <c r="B580" s="630"/>
      <c r="C580" s="510"/>
      <c r="D580" s="518"/>
      <c r="E580" s="518"/>
      <c r="F580" s="518"/>
      <c r="G580" s="665"/>
      <c r="H580" s="329" t="s">
        <v>102</v>
      </c>
      <c r="I580" s="327">
        <v>1</v>
      </c>
      <c r="J580" s="329" t="s">
        <v>41</v>
      </c>
      <c r="K580" s="329" t="s">
        <v>27</v>
      </c>
      <c r="L580" s="310" t="s">
        <v>26</v>
      </c>
      <c r="M580" s="341" t="s">
        <v>37</v>
      </c>
      <c r="N580" s="51" t="s">
        <v>24</v>
      </c>
      <c r="O580" s="50"/>
      <c r="P580" s="341"/>
      <c r="Q580" s="341"/>
      <c r="R580" s="341"/>
      <c r="S580" s="341"/>
      <c r="T580" s="341"/>
      <c r="U580" s="341"/>
      <c r="V580" s="341"/>
      <c r="W580" s="341"/>
      <c r="X580" s="341"/>
      <c r="Y580" s="341" t="s">
        <v>24</v>
      </c>
      <c r="Z580" s="341"/>
      <c r="AA580" s="47">
        <f t="shared" si="251"/>
        <v>1</v>
      </c>
      <c r="AB580" s="341"/>
      <c r="AC580" s="341"/>
      <c r="AD580" s="329"/>
      <c r="AE580" s="329"/>
      <c r="AF580" s="329"/>
      <c r="AG580" s="329"/>
      <c r="AH580" s="341"/>
      <c r="AI580" s="341"/>
      <c r="AJ580" s="341"/>
      <c r="AK580" s="341"/>
      <c r="AL580" s="329"/>
      <c r="AM580" s="329"/>
      <c r="AN580" s="329"/>
      <c r="AO580" s="329"/>
      <c r="AP580" s="329"/>
      <c r="AQ580" s="329"/>
      <c r="AR580" s="329"/>
      <c r="AS580" s="329"/>
      <c r="AT580" s="329"/>
      <c r="AU580" s="329"/>
      <c r="AV580" s="329"/>
      <c r="AW580" s="329"/>
      <c r="AX580" s="329"/>
      <c r="AY580" s="39"/>
      <c r="AZ580" s="39"/>
      <c r="BA580" s="39"/>
      <c r="BB580" s="39"/>
      <c r="BC580" s="329"/>
      <c r="BD580" s="329"/>
      <c r="BE580" s="329" t="s">
        <v>46</v>
      </c>
      <c r="BF580" s="329" t="s">
        <v>40</v>
      </c>
      <c r="BG580" s="329" t="s">
        <v>46</v>
      </c>
      <c r="BH580" s="329"/>
      <c r="BI580" s="329"/>
      <c r="BJ580" s="45">
        <v>2</v>
      </c>
      <c r="BK580" s="45">
        <v>2</v>
      </c>
      <c r="BL580" s="45">
        <v>2</v>
      </c>
      <c r="BM580" s="45">
        <v>2</v>
      </c>
      <c r="BN580" s="45">
        <v>2</v>
      </c>
      <c r="BO580" s="45">
        <v>2</v>
      </c>
      <c r="BP580" s="45">
        <v>2</v>
      </c>
      <c r="BQ580" s="45">
        <v>2</v>
      </c>
      <c r="BR580" s="45">
        <v>2</v>
      </c>
      <c r="BS580" s="45">
        <v>2</v>
      </c>
      <c r="BT580" s="45">
        <v>2</v>
      </c>
      <c r="BU580" s="45">
        <v>2</v>
      </c>
      <c r="BV580" s="45">
        <v>2</v>
      </c>
      <c r="BW580" s="45">
        <v>2</v>
      </c>
      <c r="BX580" s="45">
        <v>2</v>
      </c>
      <c r="BY580" s="45">
        <v>2</v>
      </c>
      <c r="BZ580" s="45">
        <v>2</v>
      </c>
      <c r="CA580" s="45">
        <v>2</v>
      </c>
      <c r="CB580" s="45">
        <v>2</v>
      </c>
      <c r="CC580" s="45">
        <v>2</v>
      </c>
      <c r="CD580" s="45">
        <v>2</v>
      </c>
      <c r="CE580" s="45">
        <v>2</v>
      </c>
      <c r="CF580" s="45">
        <v>2</v>
      </c>
      <c r="CG580" s="45">
        <v>2</v>
      </c>
      <c r="CH580" s="45">
        <v>2</v>
      </c>
      <c r="CI580" s="45">
        <v>2</v>
      </c>
      <c r="CJ580" s="45">
        <v>2</v>
      </c>
      <c r="CK580" s="45">
        <v>2</v>
      </c>
      <c r="CL580" s="45">
        <v>2</v>
      </c>
      <c r="CM580" s="45">
        <v>2</v>
      </c>
      <c r="CN580" s="45">
        <v>2</v>
      </c>
      <c r="CO580" s="45">
        <v>2</v>
      </c>
      <c r="CP580" s="45">
        <v>2</v>
      </c>
      <c r="CQ580" s="45">
        <v>2</v>
      </c>
      <c r="CR580" s="45">
        <v>2</v>
      </c>
      <c r="CS580" s="45">
        <v>2</v>
      </c>
      <c r="CT580" s="45">
        <v>2</v>
      </c>
      <c r="CU580" s="45"/>
      <c r="CV580" s="45"/>
      <c r="CW580" s="45"/>
      <c r="CX580" s="45">
        <v>2</v>
      </c>
      <c r="CY580" s="43">
        <f>COUNTIF($BI580:$CX580,2)</f>
        <v>38</v>
      </c>
      <c r="CZ580" s="42">
        <f>CY580/COUNTA($BI580:$CX580)</f>
        <v>1</v>
      </c>
      <c r="DA580" s="43">
        <f>COUNTIF($BI580:$CX580,1)</f>
        <v>0</v>
      </c>
      <c r="DB580" s="42">
        <f>DA580/COUNTA($BI580:$CX580)</f>
        <v>0</v>
      </c>
      <c r="DC580" s="43">
        <f t="shared" si="252"/>
        <v>0</v>
      </c>
      <c r="DD580" s="42">
        <f t="shared" si="253"/>
        <v>0</v>
      </c>
      <c r="DE580" s="43">
        <f t="shared" si="254"/>
        <v>0</v>
      </c>
      <c r="DF580" s="42">
        <f t="shared" si="255"/>
        <v>0</v>
      </c>
      <c r="DG580" s="52">
        <f>(((CY580*2)+(DA580*1)+(DC580*0)))/COUNTA($BI580:$CX580)</f>
        <v>2</v>
      </c>
      <c r="DH580" s="43" t="str">
        <f t="shared" si="256"/>
        <v>Đạt mục tiêu</v>
      </c>
      <c r="DI580" s="39"/>
    </row>
    <row r="581" spans="1:113" s="38" customFormat="1" ht="21.75" hidden="1" customHeight="1" x14ac:dyDescent="0.25">
      <c r="A581" s="505"/>
      <c r="B581" s="631"/>
      <c r="C581" s="509"/>
      <c r="D581" s="518"/>
      <c r="E581" s="518"/>
      <c r="F581" s="518"/>
      <c r="G581" s="665"/>
      <c r="H581" s="329" t="s">
        <v>101</v>
      </c>
      <c r="I581" s="327"/>
      <c r="J581" s="329" t="s">
        <v>49</v>
      </c>
      <c r="K581" s="329" t="s">
        <v>27</v>
      </c>
      <c r="L581" s="310" t="s">
        <v>26</v>
      </c>
      <c r="M581" s="341" t="s">
        <v>37</v>
      </c>
      <c r="N581" s="51" t="s">
        <v>24</v>
      </c>
      <c r="O581" s="50"/>
      <c r="P581" s="341"/>
      <c r="Q581" s="341"/>
      <c r="R581" s="341"/>
      <c r="S581" s="341"/>
      <c r="T581" s="341"/>
      <c r="U581" s="341"/>
      <c r="V581" s="341"/>
      <c r="W581" s="341"/>
      <c r="X581" s="341"/>
      <c r="Y581" s="341"/>
      <c r="Z581" s="341" t="s">
        <v>24</v>
      </c>
      <c r="AA581" s="47">
        <f t="shared" si="251"/>
        <v>1</v>
      </c>
      <c r="AB581" s="341"/>
      <c r="AC581" s="341"/>
      <c r="AD581" s="329"/>
      <c r="AE581" s="329"/>
      <c r="AF581" s="329"/>
      <c r="AG581" s="329"/>
      <c r="AH581" s="341"/>
      <c r="AI581" s="341"/>
      <c r="AJ581" s="341"/>
      <c r="AK581" s="341"/>
      <c r="AL581" s="329"/>
      <c r="AM581" s="329"/>
      <c r="AN581" s="329"/>
      <c r="AO581" s="329"/>
      <c r="AP581" s="329"/>
      <c r="AQ581" s="329"/>
      <c r="AR581" s="329"/>
      <c r="AS581" s="329"/>
      <c r="AT581" s="329"/>
      <c r="AU581" s="329"/>
      <c r="AV581" s="329"/>
      <c r="AW581" s="329"/>
      <c r="AX581" s="329"/>
      <c r="AY581" s="39"/>
      <c r="AZ581" s="39"/>
      <c r="BA581" s="39"/>
      <c r="BB581" s="39"/>
      <c r="BC581" s="329"/>
      <c r="BD581" s="329"/>
      <c r="BE581" s="329"/>
      <c r="BF581" s="329"/>
      <c r="BG581" s="329"/>
      <c r="BH581" s="329" t="s">
        <v>46</v>
      </c>
      <c r="BI581" s="329" t="s">
        <v>56</v>
      </c>
      <c r="BJ581" s="45">
        <v>2</v>
      </c>
      <c r="BK581" s="45">
        <v>2</v>
      </c>
      <c r="BL581" s="45">
        <v>2</v>
      </c>
      <c r="BM581" s="45">
        <v>2</v>
      </c>
      <c r="BN581" s="45">
        <v>2</v>
      </c>
      <c r="BO581" s="45">
        <v>2</v>
      </c>
      <c r="BP581" s="45">
        <v>2</v>
      </c>
      <c r="BQ581" s="45">
        <v>2</v>
      </c>
      <c r="BR581" s="45">
        <v>2</v>
      </c>
      <c r="BS581" s="45">
        <v>2</v>
      </c>
      <c r="BT581" s="45">
        <v>2</v>
      </c>
      <c r="BU581" s="45">
        <v>2</v>
      </c>
      <c r="BV581" s="45">
        <v>2</v>
      </c>
      <c r="BW581" s="45">
        <v>2</v>
      </c>
      <c r="BX581" s="45">
        <v>2</v>
      </c>
      <c r="BY581" s="45">
        <v>2</v>
      </c>
      <c r="BZ581" s="45">
        <v>2</v>
      </c>
      <c r="CA581" s="45">
        <v>2</v>
      </c>
      <c r="CB581" s="45">
        <v>2</v>
      </c>
      <c r="CC581" s="45">
        <v>2</v>
      </c>
      <c r="CD581" s="45">
        <v>2</v>
      </c>
      <c r="CE581" s="45">
        <v>2</v>
      </c>
      <c r="CF581" s="45">
        <v>2</v>
      </c>
      <c r="CG581" s="45">
        <v>2</v>
      </c>
      <c r="CH581" s="45">
        <v>2</v>
      </c>
      <c r="CI581" s="45">
        <v>2</v>
      </c>
      <c r="CJ581" s="45">
        <v>2</v>
      </c>
      <c r="CK581" s="45">
        <v>2</v>
      </c>
      <c r="CL581" s="45">
        <v>2</v>
      </c>
      <c r="CM581" s="45">
        <v>2</v>
      </c>
      <c r="CN581" s="45">
        <v>2</v>
      </c>
      <c r="CO581" s="45">
        <v>2</v>
      </c>
      <c r="CP581" s="45">
        <v>2</v>
      </c>
      <c r="CQ581" s="45">
        <v>2</v>
      </c>
      <c r="CR581" s="45">
        <v>2</v>
      </c>
      <c r="CS581" s="45">
        <v>2</v>
      </c>
      <c r="CT581" s="45">
        <v>2</v>
      </c>
      <c r="CU581" s="45"/>
      <c r="CV581" s="45"/>
      <c r="CW581" s="45"/>
      <c r="CX581" s="45">
        <v>2</v>
      </c>
      <c r="CY581" s="43">
        <f>COUNTIF($BI581:$CX581,2)</f>
        <v>38</v>
      </c>
      <c r="CZ581" s="42">
        <f>CY581/COUNTA($BI581:$CX581)</f>
        <v>0.97435897435897434</v>
      </c>
      <c r="DA581" s="43">
        <f>COUNTIF($BI581:$CX581,1)</f>
        <v>0</v>
      </c>
      <c r="DB581" s="42">
        <f>DA581/COUNTA($BI581:$CX581)</f>
        <v>0</v>
      </c>
      <c r="DC581" s="43">
        <f t="shared" si="252"/>
        <v>0</v>
      </c>
      <c r="DD581" s="42">
        <f t="shared" si="253"/>
        <v>0</v>
      </c>
      <c r="DE581" s="43">
        <f t="shared" si="254"/>
        <v>0</v>
      </c>
      <c r="DF581" s="42">
        <f t="shared" si="255"/>
        <v>0</v>
      </c>
      <c r="DG581" s="52">
        <f>(((CY581*2)+(DA581*1)+(DC581*0)))/COUNTA($BI581:$CX581)</f>
        <v>1.9487179487179487</v>
      </c>
      <c r="DH581" s="43" t="str">
        <f t="shared" si="256"/>
        <v>Đạt mục tiêu</v>
      </c>
      <c r="DI581" s="39"/>
    </row>
    <row r="582" spans="1:113" s="38" customFormat="1" ht="82.5" customHeight="1" x14ac:dyDescent="0.25">
      <c r="A582" s="627">
        <v>66</v>
      </c>
      <c r="B582" s="629"/>
      <c r="C582" s="632" t="s">
        <v>100</v>
      </c>
      <c r="D582" s="623" t="s">
        <v>35</v>
      </c>
      <c r="E582" s="632" t="s">
        <v>99</v>
      </c>
      <c r="F582" s="623" t="s">
        <v>35</v>
      </c>
      <c r="G582" s="623" t="s">
        <v>98</v>
      </c>
      <c r="H582" s="251" t="s">
        <v>97</v>
      </c>
      <c r="I582" s="528" t="s">
        <v>1123</v>
      </c>
      <c r="J582" s="259" t="s">
        <v>33</v>
      </c>
      <c r="K582" s="580" t="s">
        <v>27</v>
      </c>
      <c r="L582" s="415" t="s">
        <v>26</v>
      </c>
      <c r="M582" s="341" t="s">
        <v>37</v>
      </c>
      <c r="N582" s="51" t="s">
        <v>24</v>
      </c>
      <c r="O582" s="50"/>
      <c r="P582" s="341"/>
      <c r="Q582" s="341" t="s">
        <v>24</v>
      </c>
      <c r="R582" s="341"/>
      <c r="S582" s="341"/>
      <c r="T582" s="341"/>
      <c r="U582" s="341"/>
      <c r="V582" s="341"/>
      <c r="W582" s="341"/>
      <c r="X582" s="341"/>
      <c r="Y582" s="341"/>
      <c r="Z582" s="341"/>
      <c r="AA582" s="47">
        <f t="shared" si="251"/>
        <v>1</v>
      </c>
      <c r="AB582" s="341"/>
      <c r="AC582" s="341"/>
      <c r="AD582" s="329"/>
      <c r="AE582" s="329"/>
      <c r="AF582" s="329" t="s">
        <v>46</v>
      </c>
      <c r="AG582" s="329"/>
      <c r="AH582" s="341"/>
      <c r="AI582" s="341"/>
      <c r="AJ582" s="341"/>
      <c r="AK582" s="341"/>
      <c r="AL582" s="329"/>
      <c r="AM582" s="329"/>
      <c r="AN582" s="329"/>
      <c r="AO582" s="329"/>
      <c r="AP582" s="329"/>
      <c r="AQ582" s="329"/>
      <c r="AR582" s="329"/>
      <c r="AS582" s="329"/>
      <c r="AT582" s="329"/>
      <c r="AU582" s="329"/>
      <c r="AV582" s="329"/>
      <c r="AW582" s="329"/>
      <c r="AX582" s="329"/>
      <c r="AY582" s="580"/>
      <c r="AZ582" s="438"/>
      <c r="BA582" s="47"/>
      <c r="BB582" s="47" t="s">
        <v>40</v>
      </c>
      <c r="BC582" s="329"/>
      <c r="BD582" s="329"/>
      <c r="BE582" s="329"/>
      <c r="BF582" s="329"/>
      <c r="BG582" s="329"/>
      <c r="BH582" s="329"/>
      <c r="BI582" s="329"/>
      <c r="BJ582" s="45">
        <v>2</v>
      </c>
      <c r="BK582" s="45">
        <v>1</v>
      </c>
      <c r="BL582" s="45">
        <v>2</v>
      </c>
      <c r="BM582" s="45">
        <v>2</v>
      </c>
      <c r="BN582" s="45">
        <v>2</v>
      </c>
      <c r="BO582" s="45">
        <v>2</v>
      </c>
      <c r="BP582" s="45">
        <v>2</v>
      </c>
      <c r="BQ582" s="45">
        <v>2</v>
      </c>
      <c r="BR582" s="45">
        <v>2</v>
      </c>
      <c r="BS582" s="45">
        <v>2</v>
      </c>
      <c r="BT582" s="45">
        <v>1</v>
      </c>
      <c r="BU582" s="45">
        <v>2</v>
      </c>
      <c r="BV582" s="45">
        <v>2</v>
      </c>
      <c r="BW582" s="45">
        <v>2</v>
      </c>
      <c r="BX582" s="45">
        <v>2</v>
      </c>
      <c r="BY582" s="45">
        <v>2</v>
      </c>
      <c r="BZ582" s="45">
        <v>1</v>
      </c>
      <c r="CA582" s="45">
        <v>2</v>
      </c>
      <c r="CB582" s="45">
        <v>2</v>
      </c>
      <c r="CC582" s="45">
        <v>2</v>
      </c>
      <c r="CD582" s="45">
        <v>2</v>
      </c>
      <c r="CE582" s="45">
        <v>2</v>
      </c>
      <c r="CF582" s="45">
        <v>2</v>
      </c>
      <c r="CG582" s="45">
        <v>2</v>
      </c>
      <c r="CH582" s="45">
        <v>2</v>
      </c>
      <c r="CI582" s="45">
        <v>2</v>
      </c>
      <c r="CJ582" s="45">
        <v>2</v>
      </c>
      <c r="CK582" s="45">
        <v>2</v>
      </c>
      <c r="CL582" s="45">
        <v>2</v>
      </c>
      <c r="CM582" s="45">
        <v>2</v>
      </c>
      <c r="CN582" s="45">
        <v>1</v>
      </c>
      <c r="CO582" s="45">
        <v>2</v>
      </c>
      <c r="CP582" s="45">
        <v>2</v>
      </c>
      <c r="CQ582" s="45">
        <v>2</v>
      </c>
      <c r="CR582" s="45">
        <v>2</v>
      </c>
      <c r="CS582" s="45">
        <v>2</v>
      </c>
      <c r="CT582" s="45">
        <v>2</v>
      </c>
      <c r="CU582" s="45">
        <v>2</v>
      </c>
      <c r="CV582" s="45">
        <v>2</v>
      </c>
      <c r="CW582" s="45">
        <v>2</v>
      </c>
      <c r="CX582" s="45">
        <v>2</v>
      </c>
      <c r="CY582" s="43">
        <f>COUNTIF($BJ582:$CX582,2)</f>
        <v>37</v>
      </c>
      <c r="CZ582" s="42">
        <f>CY582/COUNTA($BJ582:$CX582)</f>
        <v>0.90243902439024393</v>
      </c>
      <c r="DA582" s="43">
        <f>COUNTIF($BJ582:$CX582,1)</f>
        <v>4</v>
      </c>
      <c r="DB582" s="42">
        <f>DA582/COUNTA($BJ582:$CX582)</f>
        <v>9.7560975609756101E-2</v>
      </c>
      <c r="DC582" s="43">
        <f t="shared" si="252"/>
        <v>0</v>
      </c>
      <c r="DD582" s="42">
        <f t="shared" si="253"/>
        <v>0</v>
      </c>
      <c r="DE582" s="43">
        <f t="shared" si="254"/>
        <v>0</v>
      </c>
      <c r="DF582" s="42">
        <f t="shared" si="255"/>
        <v>0</v>
      </c>
      <c r="DG582" s="52">
        <f>(((CY582*2)+(DA582*1)+(DC582*0)))/COUNTA($BJ582:$CX582)</f>
        <v>1.9024390243902438</v>
      </c>
      <c r="DH582" s="43" t="str">
        <f t="shared" si="256"/>
        <v>Đạt mục tiêu</v>
      </c>
      <c r="DI582" s="47"/>
    </row>
    <row r="583" spans="1:113" s="38" customFormat="1" ht="29.25" hidden="1" customHeight="1" x14ac:dyDescent="0.25">
      <c r="A583" s="645"/>
      <c r="B583" s="630"/>
      <c r="C583" s="623"/>
      <c r="D583" s="623"/>
      <c r="E583" s="623"/>
      <c r="F583" s="623"/>
      <c r="G583" s="623"/>
      <c r="H583" s="329" t="s">
        <v>96</v>
      </c>
      <c r="I583" s="327"/>
      <c r="J583" s="329" t="s">
        <v>28</v>
      </c>
      <c r="K583" s="329" t="s">
        <v>27</v>
      </c>
      <c r="L583" s="310" t="s">
        <v>26</v>
      </c>
      <c r="M583" s="341" t="s">
        <v>37</v>
      </c>
      <c r="N583" s="51" t="s">
        <v>24</v>
      </c>
      <c r="O583" s="50"/>
      <c r="P583" s="341"/>
      <c r="Q583" s="341"/>
      <c r="R583" s="341" t="s">
        <v>24</v>
      </c>
      <c r="S583" s="341"/>
      <c r="T583" s="341"/>
      <c r="U583" s="341"/>
      <c r="V583" s="341"/>
      <c r="W583" s="341"/>
      <c r="X583" s="341"/>
      <c r="Y583" s="341"/>
      <c r="Z583" s="341"/>
      <c r="AA583" s="47">
        <f t="shared" si="251"/>
        <v>1</v>
      </c>
      <c r="AB583" s="341"/>
      <c r="AC583" s="341"/>
      <c r="AD583" s="329"/>
      <c r="AE583" s="329"/>
      <c r="AF583" s="329"/>
      <c r="AG583" s="329" t="s">
        <v>40</v>
      </c>
      <c r="AH583" s="329"/>
      <c r="AI583" s="329"/>
      <c r="AJ583" s="329"/>
      <c r="AK583" s="329"/>
      <c r="AL583" s="329"/>
      <c r="AM583" s="329"/>
      <c r="AN583" s="329"/>
      <c r="AO583" s="329"/>
      <c r="AP583" s="329"/>
      <c r="AQ583" s="329"/>
      <c r="AR583" s="329"/>
      <c r="AS583" s="329"/>
      <c r="AT583" s="329"/>
      <c r="AU583" s="329"/>
      <c r="AV583" s="329"/>
      <c r="AW583" s="329"/>
      <c r="AX583" s="329"/>
      <c r="AY583" s="39"/>
      <c r="AZ583" s="39"/>
      <c r="BA583" s="39"/>
      <c r="BB583" s="39"/>
      <c r="BC583" s="329"/>
      <c r="BD583" s="329"/>
      <c r="BE583" s="329"/>
      <c r="BF583" s="329"/>
      <c r="BG583" s="329"/>
      <c r="BH583" s="329"/>
      <c r="BI583" s="329"/>
      <c r="BJ583" s="45">
        <v>2</v>
      </c>
      <c r="BK583" s="45">
        <v>1</v>
      </c>
      <c r="BL583" s="45">
        <v>2</v>
      </c>
      <c r="BM583" s="45">
        <v>2</v>
      </c>
      <c r="BN583" s="45">
        <v>1</v>
      </c>
      <c r="BO583" s="45">
        <v>2</v>
      </c>
      <c r="BP583" s="45">
        <v>2</v>
      </c>
      <c r="BQ583" s="45">
        <v>2</v>
      </c>
      <c r="BR583" s="45">
        <v>2</v>
      </c>
      <c r="BS583" s="45">
        <v>2</v>
      </c>
      <c r="BT583" s="45">
        <v>1</v>
      </c>
      <c r="BU583" s="45">
        <v>2</v>
      </c>
      <c r="BV583" s="45">
        <v>2</v>
      </c>
      <c r="BW583" s="45">
        <v>2</v>
      </c>
      <c r="BX583" s="45">
        <v>2</v>
      </c>
      <c r="BY583" s="45">
        <v>2</v>
      </c>
      <c r="BZ583" s="45">
        <v>1</v>
      </c>
      <c r="CA583" s="45">
        <v>2</v>
      </c>
      <c r="CB583" s="45">
        <v>2</v>
      </c>
      <c r="CC583" s="45">
        <v>2</v>
      </c>
      <c r="CD583" s="45">
        <v>2</v>
      </c>
      <c r="CE583" s="45">
        <v>2</v>
      </c>
      <c r="CF583" s="45">
        <v>2</v>
      </c>
      <c r="CG583" s="45">
        <v>2</v>
      </c>
      <c r="CH583" s="45">
        <v>2</v>
      </c>
      <c r="CI583" s="45">
        <v>2</v>
      </c>
      <c r="CJ583" s="45">
        <v>2</v>
      </c>
      <c r="CK583" s="45">
        <v>2</v>
      </c>
      <c r="CL583" s="45">
        <v>2</v>
      </c>
      <c r="CM583" s="45">
        <v>2</v>
      </c>
      <c r="CN583" s="45">
        <v>1</v>
      </c>
      <c r="CO583" s="45">
        <v>2</v>
      </c>
      <c r="CP583" s="45">
        <v>2</v>
      </c>
      <c r="CQ583" s="45">
        <v>2</v>
      </c>
      <c r="CR583" s="45">
        <v>2</v>
      </c>
      <c r="CS583" s="45">
        <v>2</v>
      </c>
      <c r="CT583" s="45">
        <v>2</v>
      </c>
      <c r="CU583" s="45">
        <v>2</v>
      </c>
      <c r="CV583" s="45">
        <v>2</v>
      </c>
      <c r="CW583" s="45">
        <v>2</v>
      </c>
      <c r="CX583" s="45">
        <v>2</v>
      </c>
      <c r="CY583" s="43">
        <f>COUNTIF($BJ583:$CX583,2)</f>
        <v>36</v>
      </c>
      <c r="CZ583" s="42">
        <f>CY583/COUNTA($BJ583:$CX583)</f>
        <v>0.87804878048780488</v>
      </c>
      <c r="DA583" s="43">
        <f>COUNTIF($BJ583:$CX583,1)</f>
        <v>5</v>
      </c>
      <c r="DB583" s="42">
        <f>DA583/COUNTA($BJ583:$CX583)</f>
        <v>0.12195121951219512</v>
      </c>
      <c r="DC583" s="43">
        <f t="shared" si="252"/>
        <v>0</v>
      </c>
      <c r="DD583" s="42">
        <f t="shared" si="253"/>
        <v>0</v>
      </c>
      <c r="DE583" s="43">
        <f t="shared" si="254"/>
        <v>0</v>
      </c>
      <c r="DF583" s="42">
        <f t="shared" si="255"/>
        <v>0</v>
      </c>
      <c r="DG583" s="52">
        <f>(((CY583*2)+(DA583*1)+(DC583*0)))/COUNTA($BJ583:$CX583)</f>
        <v>1.8780487804878048</v>
      </c>
      <c r="DH583" s="43" t="str">
        <f t="shared" si="256"/>
        <v>Đạt mục tiêu</v>
      </c>
      <c r="DI583" s="39"/>
    </row>
    <row r="584" spans="1:113" ht="29.25" hidden="1" customHeight="1" x14ac:dyDescent="0.25">
      <c r="A584" s="645"/>
      <c r="B584" s="630"/>
      <c r="C584" s="623"/>
      <c r="D584" s="623"/>
      <c r="E584" s="623"/>
      <c r="F584" s="623"/>
      <c r="G584" s="623"/>
      <c r="H584" s="63" t="s">
        <v>95</v>
      </c>
      <c r="I584" s="301"/>
      <c r="J584" s="318" t="s">
        <v>84</v>
      </c>
      <c r="K584" s="318" t="s">
        <v>27</v>
      </c>
      <c r="L584" s="346" t="s">
        <v>26</v>
      </c>
      <c r="M584" s="318" t="s">
        <v>37</v>
      </c>
      <c r="N584" s="342" t="s">
        <v>24</v>
      </c>
      <c r="O584" s="58"/>
      <c r="P584" s="318"/>
      <c r="Q584" s="318"/>
      <c r="R584" s="318"/>
      <c r="S584" s="318"/>
      <c r="T584" s="318"/>
      <c r="U584" s="318"/>
      <c r="V584" s="318" t="s">
        <v>24</v>
      </c>
      <c r="W584" s="318"/>
      <c r="X584" s="318"/>
      <c r="Y584" s="318"/>
      <c r="Z584" s="318"/>
      <c r="AA584" s="47">
        <f t="shared" si="251"/>
        <v>1</v>
      </c>
      <c r="AB584" s="318"/>
      <c r="AC584" s="318"/>
      <c r="AD584" s="318"/>
      <c r="AE584" s="318"/>
      <c r="AF584" s="318"/>
      <c r="AG584" s="318"/>
      <c r="AH584" s="318"/>
      <c r="AI584" s="318"/>
      <c r="AJ584" s="318"/>
      <c r="AK584" s="318"/>
      <c r="AL584" s="318" t="s">
        <v>46</v>
      </c>
      <c r="AM584" s="318" t="s">
        <v>40</v>
      </c>
      <c r="AN584" s="318"/>
      <c r="AO584" s="318"/>
      <c r="AP584" s="318"/>
      <c r="AQ584" s="318"/>
      <c r="AR584" s="318"/>
      <c r="AS584" s="318"/>
      <c r="AT584" s="318"/>
      <c r="AU584" s="318"/>
      <c r="AV584" s="318"/>
      <c r="AW584" s="318"/>
      <c r="AX584" s="318" t="s">
        <v>46</v>
      </c>
      <c r="AY584" s="342"/>
      <c r="AZ584" s="472"/>
      <c r="BA584" s="342"/>
      <c r="BB584" s="472"/>
      <c r="BC584" s="318"/>
      <c r="BD584" s="318"/>
      <c r="BE584" s="318"/>
      <c r="BF584" s="318"/>
      <c r="BG584" s="318"/>
      <c r="BH584" s="318"/>
      <c r="BI584" s="318"/>
      <c r="BJ584" s="45">
        <v>2</v>
      </c>
      <c r="BK584" s="45">
        <v>2</v>
      </c>
      <c r="BL584" s="45">
        <v>2</v>
      </c>
      <c r="BM584" s="45">
        <v>2</v>
      </c>
      <c r="BN584" s="45">
        <v>2</v>
      </c>
      <c r="BO584" s="45">
        <v>2</v>
      </c>
      <c r="BP584" s="45">
        <v>2</v>
      </c>
      <c r="BQ584" s="45">
        <v>2</v>
      </c>
      <c r="BR584" s="45">
        <v>2</v>
      </c>
      <c r="BS584" s="45">
        <v>2</v>
      </c>
      <c r="BT584" s="45">
        <v>2</v>
      </c>
      <c r="BU584" s="45">
        <v>2</v>
      </c>
      <c r="BV584" s="45">
        <v>2</v>
      </c>
      <c r="BW584" s="45">
        <v>2</v>
      </c>
      <c r="BX584" s="45">
        <v>2</v>
      </c>
      <c r="BY584" s="45">
        <v>2</v>
      </c>
      <c r="BZ584" s="45">
        <v>2</v>
      </c>
      <c r="CA584" s="45">
        <v>2</v>
      </c>
      <c r="CB584" s="45">
        <v>2</v>
      </c>
      <c r="CC584" s="45">
        <v>2</v>
      </c>
      <c r="CD584" s="45">
        <v>2</v>
      </c>
      <c r="CE584" s="45">
        <v>2</v>
      </c>
      <c r="CF584" s="45">
        <v>2</v>
      </c>
      <c r="CG584" s="45">
        <v>2</v>
      </c>
      <c r="CH584" s="45">
        <v>2</v>
      </c>
      <c r="CI584" s="45">
        <v>2</v>
      </c>
      <c r="CJ584" s="45">
        <v>2</v>
      </c>
      <c r="CK584" s="45">
        <v>2</v>
      </c>
      <c r="CL584" s="45">
        <v>2</v>
      </c>
      <c r="CM584" s="45">
        <v>2</v>
      </c>
      <c r="CN584" s="45">
        <v>2</v>
      </c>
      <c r="CO584" s="45">
        <v>2</v>
      </c>
      <c r="CP584" s="45">
        <v>2</v>
      </c>
      <c r="CQ584" s="45">
        <v>2</v>
      </c>
      <c r="CR584" s="45">
        <v>2</v>
      </c>
      <c r="CS584" s="45">
        <v>2</v>
      </c>
      <c r="CT584" s="45">
        <v>2</v>
      </c>
      <c r="CU584" s="45"/>
      <c r="CV584" s="45"/>
      <c r="CW584" s="45"/>
      <c r="CX584" s="45">
        <v>2</v>
      </c>
      <c r="CY584" s="43">
        <f>COUNTIF($BJ584:$CX584,2)</f>
        <v>38</v>
      </c>
      <c r="CZ584" s="42">
        <f>CY584/COUNTA($BJ584:$CX584)</f>
        <v>1</v>
      </c>
      <c r="DA584" s="43">
        <f>COUNTIF($BJ584:$CX584,1)</f>
        <v>0</v>
      </c>
      <c r="DB584" s="42">
        <f>DA584/COUNTA($BJ584:$CX584)</f>
        <v>0</v>
      </c>
      <c r="DC584" s="43">
        <f t="shared" si="252"/>
        <v>0</v>
      </c>
      <c r="DD584" s="42">
        <f t="shared" si="253"/>
        <v>0</v>
      </c>
      <c r="DE584" s="43">
        <f t="shared" si="254"/>
        <v>0</v>
      </c>
      <c r="DF584" s="42">
        <f t="shared" si="255"/>
        <v>0</v>
      </c>
      <c r="DG584" s="52">
        <f>(((CY584*2)+(DA584*1)+(DC584*0)))/COUNTA($BJ584:$CX584)</f>
        <v>2</v>
      </c>
      <c r="DH584" s="43" t="str">
        <f t="shared" si="256"/>
        <v>Đạt mục tiêu</v>
      </c>
      <c r="DI584" s="342"/>
    </row>
    <row r="585" spans="1:113" s="38" customFormat="1" ht="29.25" hidden="1" customHeight="1" x14ac:dyDescent="0.25">
      <c r="A585" s="645"/>
      <c r="B585" s="630"/>
      <c r="C585" s="623"/>
      <c r="D585" s="623"/>
      <c r="E585" s="623"/>
      <c r="F585" s="623"/>
      <c r="G585" s="623"/>
      <c r="H585" s="43" t="s">
        <v>94</v>
      </c>
      <c r="I585" s="327">
        <v>1</v>
      </c>
      <c r="J585" s="329" t="s">
        <v>57</v>
      </c>
      <c r="K585" s="329" t="s">
        <v>27</v>
      </c>
      <c r="L585" s="310" t="s">
        <v>26</v>
      </c>
      <c r="M585" s="341" t="s">
        <v>37</v>
      </c>
      <c r="N585" s="51" t="s">
        <v>24</v>
      </c>
      <c r="O585" s="50"/>
      <c r="P585" s="341"/>
      <c r="Q585" s="341"/>
      <c r="R585" s="341"/>
      <c r="S585" s="341"/>
      <c r="T585" s="341"/>
      <c r="U585" s="341"/>
      <c r="V585" s="341"/>
      <c r="W585" s="341" t="s">
        <v>24</v>
      </c>
      <c r="X585" s="341"/>
      <c r="Y585" s="341"/>
      <c r="Z585" s="341"/>
      <c r="AA585" s="47">
        <f t="shared" si="251"/>
        <v>1</v>
      </c>
      <c r="AB585" s="341"/>
      <c r="AC585" s="341"/>
      <c r="AD585" s="329"/>
      <c r="AE585" s="329"/>
      <c r="AF585" s="329"/>
      <c r="AG585" s="329"/>
      <c r="AH585" s="341"/>
      <c r="AI585" s="341"/>
      <c r="AJ585" s="341"/>
      <c r="AK585" s="341"/>
      <c r="AL585" s="329"/>
      <c r="AM585" s="329"/>
      <c r="AN585" s="329"/>
      <c r="AO585" s="329"/>
      <c r="AP585" s="329"/>
      <c r="AQ585" s="329"/>
      <c r="AR585" s="329"/>
      <c r="AS585" s="329"/>
      <c r="AT585" s="329"/>
      <c r="AU585" s="329"/>
      <c r="AV585" s="329"/>
      <c r="AW585" s="329"/>
      <c r="AX585" s="329"/>
      <c r="AY585" s="39"/>
      <c r="AZ585" s="39"/>
      <c r="BA585" s="39"/>
      <c r="BB585" s="39"/>
      <c r="BC585" s="329"/>
      <c r="BD585" s="329"/>
      <c r="BE585" s="329"/>
      <c r="BF585" s="329"/>
      <c r="BG585" s="329"/>
      <c r="BH585" s="329"/>
      <c r="BI585" s="329"/>
      <c r="BJ585" s="45">
        <v>2</v>
      </c>
      <c r="BK585" s="45">
        <v>2</v>
      </c>
      <c r="BL585" s="45">
        <v>2</v>
      </c>
      <c r="BM585" s="45">
        <v>2</v>
      </c>
      <c r="BN585" s="45">
        <v>2</v>
      </c>
      <c r="BO585" s="45">
        <v>2</v>
      </c>
      <c r="BP585" s="45">
        <v>2</v>
      </c>
      <c r="BQ585" s="45">
        <v>2</v>
      </c>
      <c r="BR585" s="45">
        <v>2</v>
      </c>
      <c r="BS585" s="45">
        <v>2</v>
      </c>
      <c r="BT585" s="45">
        <v>2</v>
      </c>
      <c r="BU585" s="45">
        <v>2</v>
      </c>
      <c r="BV585" s="45">
        <v>2</v>
      </c>
      <c r="BW585" s="45">
        <v>2</v>
      </c>
      <c r="BX585" s="45">
        <v>2</v>
      </c>
      <c r="BY585" s="45">
        <v>2</v>
      </c>
      <c r="BZ585" s="45">
        <v>2</v>
      </c>
      <c r="CA585" s="45">
        <v>2</v>
      </c>
      <c r="CB585" s="45">
        <v>2</v>
      </c>
      <c r="CC585" s="45">
        <v>2</v>
      </c>
      <c r="CD585" s="45">
        <v>2</v>
      </c>
      <c r="CE585" s="45">
        <v>2</v>
      </c>
      <c r="CF585" s="45">
        <v>2</v>
      </c>
      <c r="CG585" s="45">
        <v>2</v>
      </c>
      <c r="CH585" s="45">
        <v>2</v>
      </c>
      <c r="CI585" s="45">
        <v>2</v>
      </c>
      <c r="CJ585" s="45">
        <v>2</v>
      </c>
      <c r="CK585" s="45">
        <v>2</v>
      </c>
      <c r="CL585" s="45">
        <v>2</v>
      </c>
      <c r="CM585" s="45">
        <v>2</v>
      </c>
      <c r="CN585" s="45">
        <v>2</v>
      </c>
      <c r="CO585" s="45">
        <v>2</v>
      </c>
      <c r="CP585" s="45">
        <v>2</v>
      </c>
      <c r="CQ585" s="45">
        <v>2</v>
      </c>
      <c r="CR585" s="45">
        <v>2</v>
      </c>
      <c r="CS585" s="45">
        <v>2</v>
      </c>
      <c r="CT585" s="45">
        <v>2</v>
      </c>
      <c r="CU585" s="45"/>
      <c r="CV585" s="45"/>
      <c r="CW585" s="45"/>
      <c r="CX585" s="45">
        <v>2</v>
      </c>
      <c r="CY585" s="43">
        <f>COUNTIF($BJ585:$CX585,2)</f>
        <v>38</v>
      </c>
      <c r="CZ585" s="42">
        <f>CY585/COUNTA($BJ585:$CX585)</f>
        <v>1</v>
      </c>
      <c r="DA585" s="43">
        <f>COUNTIF($BJ585:$CX585,1)</f>
        <v>0</v>
      </c>
      <c r="DB585" s="42">
        <f>DA585/COUNTA($BJ585:$CX585)</f>
        <v>0</v>
      </c>
      <c r="DC585" s="43">
        <f t="shared" si="252"/>
        <v>0</v>
      </c>
      <c r="DD585" s="42">
        <f t="shared" si="253"/>
        <v>0</v>
      </c>
      <c r="DE585" s="43">
        <f t="shared" si="254"/>
        <v>0</v>
      </c>
      <c r="DF585" s="42">
        <f t="shared" si="255"/>
        <v>0</v>
      </c>
      <c r="DG585" s="52">
        <f>(((CY585*2)+(DA585*1)+(DC585*0)))/COUNTA($BJ585:$CX585)</f>
        <v>2</v>
      </c>
      <c r="DH585" s="43" t="str">
        <f t="shared" si="256"/>
        <v>Đạt mục tiêu</v>
      </c>
      <c r="DI585" s="39"/>
    </row>
    <row r="586" spans="1:113" s="38" customFormat="1" ht="29.25" hidden="1" customHeight="1" x14ac:dyDescent="0.25">
      <c r="A586" s="645"/>
      <c r="B586" s="630"/>
      <c r="C586" s="623"/>
      <c r="D586" s="623"/>
      <c r="E586" s="623"/>
      <c r="F586" s="623"/>
      <c r="G586" s="623"/>
      <c r="H586" s="59" t="s">
        <v>93</v>
      </c>
      <c r="I586" s="327">
        <v>1</v>
      </c>
      <c r="J586" s="329" t="s">
        <v>66</v>
      </c>
      <c r="K586" s="329" t="s">
        <v>27</v>
      </c>
      <c r="L586" s="310" t="s">
        <v>26</v>
      </c>
      <c r="M586" s="341" t="s">
        <v>37</v>
      </c>
      <c r="N586" s="51"/>
      <c r="O586" s="50">
        <v>1</v>
      </c>
      <c r="P586" s="341"/>
      <c r="Q586" s="341"/>
      <c r="R586" s="341"/>
      <c r="S586" s="341"/>
      <c r="T586" s="341"/>
      <c r="U586" s="341" t="s">
        <v>24</v>
      </c>
      <c r="V586" s="341"/>
      <c r="W586" s="341"/>
      <c r="X586" s="341"/>
      <c r="Y586" s="341"/>
      <c r="Z586" s="341"/>
      <c r="AA586" s="47">
        <v>1</v>
      </c>
      <c r="AB586" s="341"/>
      <c r="AC586" s="341"/>
      <c r="AD586" s="329"/>
      <c r="AE586" s="329"/>
      <c r="AF586" s="329"/>
      <c r="AG586" s="329"/>
      <c r="AH586" s="341"/>
      <c r="AI586" s="341"/>
      <c r="AJ586" s="341"/>
      <c r="AK586" s="341"/>
      <c r="AL586" s="329"/>
      <c r="AM586" s="329"/>
      <c r="AN586" s="329"/>
      <c r="AO586" s="329"/>
      <c r="AP586" s="329"/>
      <c r="AQ586" s="329"/>
      <c r="AR586" s="329"/>
      <c r="AS586" s="329"/>
      <c r="AT586" s="329"/>
      <c r="AU586" s="329"/>
      <c r="AV586" s="329" t="s">
        <v>46</v>
      </c>
      <c r="AW586" s="329"/>
      <c r="AX586" s="329"/>
      <c r="AY586" s="39"/>
      <c r="AZ586" s="39"/>
      <c r="BA586" s="39"/>
      <c r="BB586" s="39"/>
      <c r="BC586" s="329"/>
      <c r="BD586" s="329"/>
      <c r="BE586" s="329"/>
      <c r="BF586" s="329"/>
      <c r="BG586" s="329"/>
      <c r="BH586" s="329"/>
      <c r="BI586" s="329"/>
      <c r="BJ586" s="45">
        <v>2</v>
      </c>
      <c r="BK586" s="45">
        <v>2</v>
      </c>
      <c r="BL586" s="45">
        <v>2</v>
      </c>
      <c r="BM586" s="45">
        <v>2</v>
      </c>
      <c r="BN586" s="45">
        <v>2</v>
      </c>
      <c r="BO586" s="45">
        <v>2</v>
      </c>
      <c r="BP586" s="45">
        <v>2</v>
      </c>
      <c r="BQ586" s="45">
        <v>2</v>
      </c>
      <c r="BR586" s="45">
        <v>2</v>
      </c>
      <c r="BS586" s="45">
        <v>2</v>
      </c>
      <c r="BT586" s="45">
        <v>2</v>
      </c>
      <c r="BU586" s="45">
        <v>2</v>
      </c>
      <c r="BV586" s="45">
        <v>2</v>
      </c>
      <c r="BW586" s="45">
        <v>2</v>
      </c>
      <c r="BX586" s="45">
        <v>2</v>
      </c>
      <c r="BY586" s="45">
        <v>2</v>
      </c>
      <c r="BZ586" s="45">
        <v>2</v>
      </c>
      <c r="CA586" s="45">
        <v>2</v>
      </c>
      <c r="CB586" s="45">
        <v>2</v>
      </c>
      <c r="CC586" s="45">
        <v>2</v>
      </c>
      <c r="CD586" s="45">
        <v>2</v>
      </c>
      <c r="CE586" s="45">
        <v>2</v>
      </c>
      <c r="CF586" s="45">
        <v>2</v>
      </c>
      <c r="CG586" s="45">
        <v>2</v>
      </c>
      <c r="CH586" s="45">
        <v>2</v>
      </c>
      <c r="CI586" s="45">
        <v>2</v>
      </c>
      <c r="CJ586" s="45">
        <v>2</v>
      </c>
      <c r="CK586" s="45">
        <v>2</v>
      </c>
      <c r="CL586" s="45">
        <v>2</v>
      </c>
      <c r="CM586" s="45">
        <v>2</v>
      </c>
      <c r="CN586" s="45">
        <v>2</v>
      </c>
      <c r="CO586" s="45">
        <v>2</v>
      </c>
      <c r="CP586" s="45">
        <v>2</v>
      </c>
      <c r="CQ586" s="45">
        <v>2</v>
      </c>
      <c r="CR586" s="45">
        <v>2</v>
      </c>
      <c r="CS586" s="45">
        <v>2</v>
      </c>
      <c r="CT586" s="45">
        <v>2</v>
      </c>
      <c r="CU586" s="45"/>
      <c r="CV586" s="45"/>
      <c r="CW586" s="45"/>
      <c r="CX586" s="45">
        <v>2</v>
      </c>
      <c r="CY586" s="43">
        <f>COUNTIF($BJ586:$CX586,2)</f>
        <v>38</v>
      </c>
      <c r="CZ586" s="42">
        <f>CY586/COUNTA($BJ586:$CX586)</f>
        <v>1</v>
      </c>
      <c r="DA586" s="43">
        <f>COUNTIF($BJ586:$CX586,1)</f>
        <v>0</v>
      </c>
      <c r="DB586" s="42">
        <f>DA586/COUNTA($BJ586:$CX586)</f>
        <v>0</v>
      </c>
      <c r="DC586" s="43">
        <f t="shared" si="252"/>
        <v>0</v>
      </c>
      <c r="DD586" s="42">
        <f t="shared" si="253"/>
        <v>0</v>
      </c>
      <c r="DE586" s="43">
        <f t="shared" si="254"/>
        <v>0</v>
      </c>
      <c r="DF586" s="42">
        <f t="shared" si="255"/>
        <v>0</v>
      </c>
      <c r="DG586" s="52">
        <f>(((CY586*2)+(DA586*1)+(DC586*0)))/COUNTA($BJ586:$CX586)</f>
        <v>2</v>
      </c>
      <c r="DH586" s="43" t="str">
        <f t="shared" si="256"/>
        <v>Đạt mục tiêu</v>
      </c>
      <c r="DI586" s="39"/>
    </row>
    <row r="587" spans="1:113" s="38" customFormat="1" ht="29.25" hidden="1" customHeight="1" x14ac:dyDescent="0.25">
      <c r="A587" s="645"/>
      <c r="B587" s="630"/>
      <c r="C587" s="623"/>
      <c r="D587" s="623"/>
      <c r="E587" s="623"/>
      <c r="F587" s="623"/>
      <c r="G587" s="623"/>
      <c r="H587" s="62" t="s">
        <v>92</v>
      </c>
      <c r="I587" s="327"/>
      <c r="J587" s="329" t="s">
        <v>47</v>
      </c>
      <c r="K587" s="329" t="s">
        <v>27</v>
      </c>
      <c r="L587" s="310" t="s">
        <v>26</v>
      </c>
      <c r="M587" s="341" t="s">
        <v>37</v>
      </c>
      <c r="N587" s="51" t="s">
        <v>24</v>
      </c>
      <c r="O587" s="50"/>
      <c r="P587" s="341"/>
      <c r="Q587" s="341"/>
      <c r="R587" s="341"/>
      <c r="S587" s="341"/>
      <c r="T587" s="341" t="s">
        <v>24</v>
      </c>
      <c r="U587" s="341"/>
      <c r="V587" s="341"/>
      <c r="W587" s="341"/>
      <c r="X587" s="341"/>
      <c r="Y587" s="341"/>
      <c r="Z587" s="341"/>
      <c r="AA587" s="47">
        <f t="shared" ref="AA587:AA592" si="257">COUNTIF(P587:Z587,"x")</f>
        <v>1</v>
      </c>
      <c r="AB587" s="341"/>
      <c r="AC587" s="341"/>
      <c r="AD587" s="329"/>
      <c r="AE587" s="329"/>
      <c r="AF587" s="329"/>
      <c r="AG587" s="329"/>
      <c r="AH587" s="341"/>
      <c r="AI587" s="341"/>
      <c r="AJ587" s="341"/>
      <c r="AK587" s="341"/>
      <c r="AL587" s="329"/>
      <c r="AM587" s="329"/>
      <c r="AN587" s="329"/>
      <c r="AO587" s="329"/>
      <c r="AP587" s="329"/>
      <c r="AQ587" s="329"/>
      <c r="AR587" s="329"/>
      <c r="AS587" s="329" t="s">
        <v>40</v>
      </c>
      <c r="AT587" s="329"/>
      <c r="AU587" s="329"/>
      <c r="AV587" s="329"/>
      <c r="AW587" s="329"/>
      <c r="AX587" s="329"/>
      <c r="AY587" s="39"/>
      <c r="AZ587" s="39"/>
      <c r="BA587" s="39"/>
      <c r="BB587" s="39"/>
      <c r="BC587" s="329"/>
      <c r="BD587" s="329"/>
      <c r="BE587" s="329"/>
      <c r="BF587" s="329"/>
      <c r="BG587" s="329"/>
      <c r="BH587" s="329"/>
      <c r="BI587" s="329"/>
      <c r="BJ587" s="45">
        <v>2</v>
      </c>
      <c r="BK587" s="45">
        <v>2</v>
      </c>
      <c r="BL587" s="45">
        <v>2</v>
      </c>
      <c r="BM587" s="45">
        <v>2</v>
      </c>
      <c r="BN587" s="45">
        <v>2</v>
      </c>
      <c r="BO587" s="45">
        <v>2</v>
      </c>
      <c r="BP587" s="45">
        <v>2</v>
      </c>
      <c r="BQ587" s="45">
        <v>2</v>
      </c>
      <c r="BR587" s="45">
        <v>2</v>
      </c>
      <c r="BS587" s="45">
        <v>2</v>
      </c>
      <c r="BT587" s="45">
        <v>2</v>
      </c>
      <c r="BU587" s="45">
        <v>2</v>
      </c>
      <c r="BV587" s="45">
        <v>2</v>
      </c>
      <c r="BW587" s="45">
        <v>2</v>
      </c>
      <c r="BX587" s="45">
        <v>2</v>
      </c>
      <c r="BY587" s="45">
        <v>2</v>
      </c>
      <c r="BZ587" s="45">
        <v>2</v>
      </c>
      <c r="CA587" s="45">
        <v>2</v>
      </c>
      <c r="CB587" s="45">
        <v>2</v>
      </c>
      <c r="CC587" s="45">
        <v>2</v>
      </c>
      <c r="CD587" s="45">
        <v>2</v>
      </c>
      <c r="CE587" s="45">
        <v>2</v>
      </c>
      <c r="CF587" s="45">
        <v>2</v>
      </c>
      <c r="CG587" s="45">
        <v>2</v>
      </c>
      <c r="CH587" s="45">
        <v>2</v>
      </c>
      <c r="CI587" s="45">
        <v>2</v>
      </c>
      <c r="CJ587" s="45">
        <v>2</v>
      </c>
      <c r="CK587" s="45">
        <v>2</v>
      </c>
      <c r="CL587" s="45">
        <v>2</v>
      </c>
      <c r="CM587" s="45">
        <v>2</v>
      </c>
      <c r="CN587" s="45">
        <v>2</v>
      </c>
      <c r="CO587" s="45">
        <v>2</v>
      </c>
      <c r="CP587" s="45">
        <v>2</v>
      </c>
      <c r="CQ587" s="45">
        <v>2</v>
      </c>
      <c r="CR587" s="45">
        <v>2</v>
      </c>
      <c r="CS587" s="45">
        <v>2</v>
      </c>
      <c r="CT587" s="45">
        <v>2</v>
      </c>
      <c r="CU587" s="45"/>
      <c r="CV587" s="45"/>
      <c r="CW587" s="45"/>
      <c r="CX587" s="45">
        <v>2</v>
      </c>
      <c r="CY587" s="43">
        <f>COUNTIF($BI587:$CX587,2)</f>
        <v>38</v>
      </c>
      <c r="CZ587" s="42">
        <f>CY587/COUNTA($BI587:$CX587)</f>
        <v>1</v>
      </c>
      <c r="DA587" s="43">
        <f>COUNTIF($BI587:$CX587,1)</f>
        <v>0</v>
      </c>
      <c r="DB587" s="42">
        <f>DA587/COUNTA($BI587:$CX587)</f>
        <v>0</v>
      </c>
      <c r="DC587" s="43">
        <f t="shared" si="252"/>
        <v>0</v>
      </c>
      <c r="DD587" s="42">
        <f t="shared" si="253"/>
        <v>0</v>
      </c>
      <c r="DE587" s="43">
        <f t="shared" si="254"/>
        <v>0</v>
      </c>
      <c r="DF587" s="42">
        <f t="shared" si="255"/>
        <v>0</v>
      </c>
      <c r="DG587" s="52">
        <f>(((CY587*2)+(DA587*1)+(DC587*0)))/COUNTA($BI587:$CX587)</f>
        <v>2</v>
      </c>
      <c r="DH587" s="43" t="str">
        <f t="shared" si="256"/>
        <v>Đạt mục tiêu</v>
      </c>
      <c r="DI587" s="39"/>
    </row>
    <row r="588" spans="1:113" s="38" customFormat="1" ht="29.25" hidden="1" customHeight="1" x14ac:dyDescent="0.25">
      <c r="A588" s="645"/>
      <c r="B588" s="631"/>
      <c r="C588" s="623"/>
      <c r="D588" s="623"/>
      <c r="E588" s="623"/>
      <c r="F588" s="623"/>
      <c r="G588" s="623"/>
      <c r="H588" s="329" t="s">
        <v>91</v>
      </c>
      <c r="I588" s="327"/>
      <c r="J588" s="329" t="s">
        <v>41</v>
      </c>
      <c r="K588" s="329" t="s">
        <v>27</v>
      </c>
      <c r="L588" s="310" t="s">
        <v>26</v>
      </c>
      <c r="M588" s="341" t="s">
        <v>37</v>
      </c>
      <c r="N588" s="51" t="s">
        <v>24</v>
      </c>
      <c r="O588" s="50"/>
      <c r="P588" s="341"/>
      <c r="Q588" s="341"/>
      <c r="R588" s="341"/>
      <c r="S588" s="341"/>
      <c r="T588" s="341"/>
      <c r="U588" s="341"/>
      <c r="V588" s="341"/>
      <c r="W588" s="341"/>
      <c r="X588" s="341"/>
      <c r="Y588" s="341" t="s">
        <v>24</v>
      </c>
      <c r="Z588" s="341"/>
      <c r="AA588" s="47">
        <f t="shared" si="257"/>
        <v>1</v>
      </c>
      <c r="AB588" s="341"/>
      <c r="AC588" s="341"/>
      <c r="AD588" s="329"/>
      <c r="AE588" s="329"/>
      <c r="AF588" s="329"/>
      <c r="AG588" s="329"/>
      <c r="AH588" s="329"/>
      <c r="AI588" s="329"/>
      <c r="AJ588" s="329"/>
      <c r="AK588" s="329"/>
      <c r="AL588" s="329"/>
      <c r="AM588" s="329"/>
      <c r="AN588" s="329"/>
      <c r="AO588" s="329"/>
      <c r="AP588" s="329"/>
      <c r="AQ588" s="329"/>
      <c r="AR588" s="329"/>
      <c r="AS588" s="329"/>
      <c r="AT588" s="329"/>
      <c r="AU588" s="329"/>
      <c r="AV588" s="329"/>
      <c r="AW588" s="329"/>
      <c r="AX588" s="329"/>
      <c r="AY588" s="39"/>
      <c r="AZ588" s="39"/>
      <c r="BA588" s="39"/>
      <c r="BB588" s="39"/>
      <c r="BC588" s="329"/>
      <c r="BD588" s="329"/>
      <c r="BE588" s="329" t="s">
        <v>40</v>
      </c>
      <c r="BF588" s="329" t="s">
        <v>40</v>
      </c>
      <c r="BG588" s="329" t="s">
        <v>40</v>
      </c>
      <c r="BH588" s="329"/>
      <c r="BI588" s="329"/>
      <c r="BJ588" s="45">
        <v>2</v>
      </c>
      <c r="BK588" s="45">
        <v>2</v>
      </c>
      <c r="BL588" s="45">
        <v>2</v>
      </c>
      <c r="BM588" s="45">
        <v>2</v>
      </c>
      <c r="BN588" s="45">
        <v>2</v>
      </c>
      <c r="BO588" s="45">
        <v>2</v>
      </c>
      <c r="BP588" s="45">
        <v>2</v>
      </c>
      <c r="BQ588" s="45">
        <v>2</v>
      </c>
      <c r="BR588" s="45">
        <v>2</v>
      </c>
      <c r="BS588" s="45">
        <v>2</v>
      </c>
      <c r="BT588" s="45">
        <v>2</v>
      </c>
      <c r="BU588" s="45">
        <v>2</v>
      </c>
      <c r="BV588" s="45">
        <v>2</v>
      </c>
      <c r="BW588" s="45">
        <v>2</v>
      </c>
      <c r="BX588" s="45">
        <v>2</v>
      </c>
      <c r="BY588" s="45">
        <v>2</v>
      </c>
      <c r="BZ588" s="45">
        <v>2</v>
      </c>
      <c r="CA588" s="45">
        <v>2</v>
      </c>
      <c r="CB588" s="45">
        <v>2</v>
      </c>
      <c r="CC588" s="45">
        <v>2</v>
      </c>
      <c r="CD588" s="45">
        <v>2</v>
      </c>
      <c r="CE588" s="45">
        <v>2</v>
      </c>
      <c r="CF588" s="45">
        <v>2</v>
      </c>
      <c r="CG588" s="45">
        <v>2</v>
      </c>
      <c r="CH588" s="45">
        <v>2</v>
      </c>
      <c r="CI588" s="45">
        <v>2</v>
      </c>
      <c r="CJ588" s="45">
        <v>2</v>
      </c>
      <c r="CK588" s="45">
        <v>2</v>
      </c>
      <c r="CL588" s="45">
        <v>2</v>
      </c>
      <c r="CM588" s="45">
        <v>2</v>
      </c>
      <c r="CN588" s="45">
        <v>2</v>
      </c>
      <c r="CO588" s="45">
        <v>2</v>
      </c>
      <c r="CP588" s="45">
        <v>2</v>
      </c>
      <c r="CQ588" s="45">
        <v>2</v>
      </c>
      <c r="CR588" s="45">
        <v>2</v>
      </c>
      <c r="CS588" s="45">
        <v>2</v>
      </c>
      <c r="CT588" s="45">
        <v>2</v>
      </c>
      <c r="CU588" s="45"/>
      <c r="CV588" s="45"/>
      <c r="CW588" s="45"/>
      <c r="CX588" s="45">
        <v>2</v>
      </c>
      <c r="CY588" s="43">
        <f>COUNTIF($BI588:$CX588,2)</f>
        <v>38</v>
      </c>
      <c r="CZ588" s="42">
        <f>CY588/COUNTA($BI588:$CX588)</f>
        <v>1</v>
      </c>
      <c r="DA588" s="43">
        <f>COUNTIF($BI588:$CX588,1)</f>
        <v>0</v>
      </c>
      <c r="DB588" s="42">
        <f>DA588/COUNTA($BI588:$CX588)</f>
        <v>0</v>
      </c>
      <c r="DC588" s="43">
        <f t="shared" si="252"/>
        <v>0</v>
      </c>
      <c r="DD588" s="42">
        <f t="shared" si="253"/>
        <v>0</v>
      </c>
      <c r="DE588" s="43">
        <f t="shared" si="254"/>
        <v>0</v>
      </c>
      <c r="DF588" s="42">
        <f t="shared" si="255"/>
        <v>0</v>
      </c>
      <c r="DG588" s="52">
        <f>(((CY588*2)+(DA588*1)+(DC588*0)))/COUNTA($BI588:$CX588)</f>
        <v>2</v>
      </c>
      <c r="DH588" s="43" t="str">
        <f t="shared" si="256"/>
        <v>Đạt mục tiêu</v>
      </c>
      <c r="DI588" s="39"/>
    </row>
    <row r="589" spans="1:113" s="38" customFormat="1" ht="27" customHeight="1" x14ac:dyDescent="0.25">
      <c r="A589" s="627">
        <v>67</v>
      </c>
      <c r="B589" s="629"/>
      <c r="C589" s="632" t="s">
        <v>90</v>
      </c>
      <c r="D589" s="623" t="s">
        <v>35</v>
      </c>
      <c r="E589" s="632" t="s">
        <v>89</v>
      </c>
      <c r="F589" s="623" t="s">
        <v>34</v>
      </c>
      <c r="G589" s="623" t="s">
        <v>89</v>
      </c>
      <c r="H589" s="330" t="s">
        <v>88</v>
      </c>
      <c r="I589" s="528" t="s">
        <v>1123</v>
      </c>
      <c r="J589" s="259" t="s">
        <v>33</v>
      </c>
      <c r="K589" s="580" t="s">
        <v>27</v>
      </c>
      <c r="L589" s="416" t="s">
        <v>26</v>
      </c>
      <c r="M589" s="341" t="s">
        <v>37</v>
      </c>
      <c r="N589" s="51" t="s">
        <v>24</v>
      </c>
      <c r="O589" s="50"/>
      <c r="P589" s="341" t="s">
        <v>24</v>
      </c>
      <c r="Q589" s="341"/>
      <c r="R589" s="341"/>
      <c r="S589" s="341"/>
      <c r="T589" s="341"/>
      <c r="U589" s="341"/>
      <c r="V589" s="341"/>
      <c r="W589" s="341"/>
      <c r="X589" s="341"/>
      <c r="Y589" s="341"/>
      <c r="Z589" s="341"/>
      <c r="AA589" s="47">
        <f t="shared" si="257"/>
        <v>1</v>
      </c>
      <c r="AB589" s="329" t="s">
        <v>40</v>
      </c>
      <c r="AC589" s="341" t="s">
        <v>40</v>
      </c>
      <c r="AD589" s="329" t="s">
        <v>40</v>
      </c>
      <c r="AE589" s="329"/>
      <c r="AF589" s="329"/>
      <c r="AG589" s="329"/>
      <c r="AH589" s="329"/>
      <c r="AI589" s="329"/>
      <c r="AJ589" s="329"/>
      <c r="AK589" s="329"/>
      <c r="AL589" s="329"/>
      <c r="AM589" s="329"/>
      <c r="AN589" s="329"/>
      <c r="AO589" s="329"/>
      <c r="AP589" s="329"/>
      <c r="AQ589" s="329"/>
      <c r="AR589" s="329"/>
      <c r="AS589" s="329"/>
      <c r="AT589" s="329"/>
      <c r="AU589" s="329"/>
      <c r="AV589" s="329"/>
      <c r="AW589" s="329"/>
      <c r="AX589" s="329"/>
      <c r="AY589" s="580"/>
      <c r="AZ589" s="438"/>
      <c r="BA589" s="47"/>
      <c r="BB589" s="47" t="s">
        <v>40</v>
      </c>
      <c r="BC589" s="329"/>
      <c r="BD589" s="329"/>
      <c r="BE589" s="329"/>
      <c r="BF589" s="329"/>
      <c r="BG589" s="329"/>
      <c r="BH589" s="329"/>
      <c r="BI589" s="329"/>
      <c r="BJ589" s="45">
        <v>2</v>
      </c>
      <c r="BK589" s="45">
        <v>1</v>
      </c>
      <c r="BL589" s="45">
        <v>2</v>
      </c>
      <c r="BM589" s="45">
        <v>2</v>
      </c>
      <c r="BN589" s="45">
        <v>2</v>
      </c>
      <c r="BO589" s="45">
        <v>2</v>
      </c>
      <c r="BP589" s="45">
        <v>2</v>
      </c>
      <c r="BQ589" s="45">
        <v>2</v>
      </c>
      <c r="BR589" s="45">
        <v>2</v>
      </c>
      <c r="BS589" s="45">
        <v>2</v>
      </c>
      <c r="BT589" s="45">
        <v>1</v>
      </c>
      <c r="BU589" s="45">
        <v>2</v>
      </c>
      <c r="BV589" s="45">
        <v>2</v>
      </c>
      <c r="BW589" s="45">
        <v>2</v>
      </c>
      <c r="BX589" s="45">
        <v>2</v>
      </c>
      <c r="BY589" s="45">
        <v>2</v>
      </c>
      <c r="BZ589" s="45">
        <v>1</v>
      </c>
      <c r="CA589" s="45">
        <v>2</v>
      </c>
      <c r="CB589" s="45">
        <v>2</v>
      </c>
      <c r="CC589" s="45">
        <v>2</v>
      </c>
      <c r="CD589" s="45">
        <v>2</v>
      </c>
      <c r="CE589" s="45">
        <v>2</v>
      </c>
      <c r="CF589" s="45">
        <v>2</v>
      </c>
      <c r="CG589" s="45">
        <v>2</v>
      </c>
      <c r="CH589" s="45">
        <v>2</v>
      </c>
      <c r="CI589" s="45">
        <v>2</v>
      </c>
      <c r="CJ589" s="45">
        <v>2</v>
      </c>
      <c r="CK589" s="45">
        <v>2</v>
      </c>
      <c r="CL589" s="45">
        <v>2</v>
      </c>
      <c r="CM589" s="45">
        <v>2</v>
      </c>
      <c r="CN589" s="45">
        <v>1</v>
      </c>
      <c r="CO589" s="45">
        <v>2</v>
      </c>
      <c r="CP589" s="45">
        <v>2</v>
      </c>
      <c r="CQ589" s="45">
        <v>2</v>
      </c>
      <c r="CR589" s="45">
        <v>2</v>
      </c>
      <c r="CS589" s="45">
        <v>2</v>
      </c>
      <c r="CT589" s="45">
        <v>2</v>
      </c>
      <c r="CU589" s="45">
        <v>2</v>
      </c>
      <c r="CV589" s="45">
        <v>2</v>
      </c>
      <c r="CW589" s="45">
        <v>2</v>
      </c>
      <c r="CX589" s="45">
        <v>2</v>
      </c>
      <c r="CY589" s="43">
        <f>COUNTIF($BI589:$CX589,2)</f>
        <v>37</v>
      </c>
      <c r="CZ589" s="42">
        <f>CY589/COUNTA($BI589:$CX589)</f>
        <v>0.90243902439024393</v>
      </c>
      <c r="DA589" s="43">
        <f>COUNTIF($BI589:$CX589,1)</f>
        <v>4</v>
      </c>
      <c r="DB589" s="42">
        <f>DA589/COUNTA($BI589:$CX589)</f>
        <v>9.7560975609756101E-2</v>
      </c>
      <c r="DC589" s="43">
        <f t="shared" si="252"/>
        <v>0</v>
      </c>
      <c r="DD589" s="42">
        <f t="shared" si="253"/>
        <v>0</v>
      </c>
      <c r="DE589" s="43">
        <f t="shared" si="254"/>
        <v>0</v>
      </c>
      <c r="DF589" s="42">
        <f t="shared" si="255"/>
        <v>0</v>
      </c>
      <c r="DG589" s="52">
        <f>(((CY589*2)+(DA589*1)+(DC589*0)))/COUNTA($BI589:$CX589)</f>
        <v>1.9024390243902438</v>
      </c>
      <c r="DH589" s="43" t="str">
        <f t="shared" si="256"/>
        <v>Đạt mục tiêu</v>
      </c>
      <c r="DI589" s="47"/>
    </row>
    <row r="590" spans="1:113" s="38" customFormat="1" ht="37.5" customHeight="1" x14ac:dyDescent="0.25">
      <c r="A590" s="661"/>
      <c r="B590" s="630"/>
      <c r="C590" s="632"/>
      <c r="D590" s="623"/>
      <c r="E590" s="632"/>
      <c r="F590" s="623"/>
      <c r="G590" s="623"/>
      <c r="H590" s="330" t="s">
        <v>87</v>
      </c>
      <c r="I590" s="528" t="s">
        <v>1123</v>
      </c>
      <c r="J590" s="259" t="s">
        <v>33</v>
      </c>
      <c r="K590" s="580" t="s">
        <v>27</v>
      </c>
      <c r="L590" s="416" t="s">
        <v>26</v>
      </c>
      <c r="M590" s="341" t="s">
        <v>37</v>
      </c>
      <c r="N590" s="51" t="s">
        <v>24</v>
      </c>
      <c r="O590" s="50"/>
      <c r="P590" s="341"/>
      <c r="Q590" s="341" t="s">
        <v>24</v>
      </c>
      <c r="R590" s="341"/>
      <c r="S590" s="341"/>
      <c r="T590" s="341"/>
      <c r="U590" s="341"/>
      <c r="V590" s="341"/>
      <c r="W590" s="341"/>
      <c r="X590" s="341"/>
      <c r="Y590" s="341"/>
      <c r="Z590" s="341"/>
      <c r="AA590" s="47">
        <f t="shared" si="257"/>
        <v>1</v>
      </c>
      <c r="AB590" s="341"/>
      <c r="AC590" s="341"/>
      <c r="AD590" s="329"/>
      <c r="AE590" s="329" t="s">
        <v>40</v>
      </c>
      <c r="AF590" s="329"/>
      <c r="AG590" s="329"/>
      <c r="AH590" s="329"/>
      <c r="AI590" s="329"/>
      <c r="AJ590" s="329"/>
      <c r="AK590" s="329"/>
      <c r="AL590" s="329"/>
      <c r="AM590" s="329"/>
      <c r="AN590" s="329"/>
      <c r="AO590" s="329"/>
      <c r="AP590" s="329"/>
      <c r="AQ590" s="329"/>
      <c r="AR590" s="329"/>
      <c r="AS590" s="329"/>
      <c r="AT590" s="329"/>
      <c r="AU590" s="329"/>
      <c r="AV590" s="329"/>
      <c r="AW590" s="329"/>
      <c r="AX590" s="329"/>
      <c r="AY590" s="580"/>
      <c r="AZ590" s="438"/>
      <c r="BA590" s="47" t="s">
        <v>40</v>
      </c>
      <c r="BB590" s="47"/>
      <c r="BC590" s="329"/>
      <c r="BD590" s="329"/>
      <c r="BE590" s="329"/>
      <c r="BF590" s="329"/>
      <c r="BG590" s="329"/>
      <c r="BH590" s="329"/>
      <c r="BI590" s="329"/>
      <c r="BJ590" s="45">
        <v>2</v>
      </c>
      <c r="BK590" s="45">
        <v>1</v>
      </c>
      <c r="BL590" s="45">
        <v>2</v>
      </c>
      <c r="BM590" s="45">
        <v>2</v>
      </c>
      <c r="BN590" s="45">
        <v>2</v>
      </c>
      <c r="BO590" s="45">
        <v>2</v>
      </c>
      <c r="BP590" s="45">
        <v>2</v>
      </c>
      <c r="BQ590" s="45">
        <v>2</v>
      </c>
      <c r="BR590" s="45">
        <v>2</v>
      </c>
      <c r="BS590" s="45">
        <v>2</v>
      </c>
      <c r="BT590" s="45">
        <v>1</v>
      </c>
      <c r="BU590" s="45">
        <v>2</v>
      </c>
      <c r="BV590" s="45">
        <v>2</v>
      </c>
      <c r="BW590" s="45">
        <v>2</v>
      </c>
      <c r="BX590" s="45">
        <v>2</v>
      </c>
      <c r="BY590" s="45">
        <v>2</v>
      </c>
      <c r="BZ590" s="45">
        <v>1</v>
      </c>
      <c r="CA590" s="45">
        <v>2</v>
      </c>
      <c r="CB590" s="45">
        <v>2</v>
      </c>
      <c r="CC590" s="45">
        <v>2</v>
      </c>
      <c r="CD590" s="45">
        <v>2</v>
      </c>
      <c r="CE590" s="45">
        <v>2</v>
      </c>
      <c r="CF590" s="45">
        <v>2</v>
      </c>
      <c r="CG590" s="45">
        <v>2</v>
      </c>
      <c r="CH590" s="45">
        <v>2</v>
      </c>
      <c r="CI590" s="45">
        <v>2</v>
      </c>
      <c r="CJ590" s="45">
        <v>2</v>
      </c>
      <c r="CK590" s="45">
        <v>2</v>
      </c>
      <c r="CL590" s="45">
        <v>2</v>
      </c>
      <c r="CM590" s="45">
        <v>2</v>
      </c>
      <c r="CN590" s="45">
        <v>1</v>
      </c>
      <c r="CO590" s="45">
        <v>2</v>
      </c>
      <c r="CP590" s="45">
        <v>2</v>
      </c>
      <c r="CQ590" s="45">
        <v>2</v>
      </c>
      <c r="CR590" s="45">
        <v>2</v>
      </c>
      <c r="CS590" s="45">
        <v>2</v>
      </c>
      <c r="CT590" s="45">
        <v>2</v>
      </c>
      <c r="CU590" s="45">
        <v>2</v>
      </c>
      <c r="CV590" s="45">
        <v>2</v>
      </c>
      <c r="CW590" s="45">
        <v>2</v>
      </c>
      <c r="CX590" s="45">
        <v>2</v>
      </c>
      <c r="CY590" s="43">
        <f>COUNTIF($BJ590:$CX590,2)</f>
        <v>37</v>
      </c>
      <c r="CZ590" s="42">
        <f>CY590/COUNTA($BJ590:$CX590)</f>
        <v>0.90243902439024393</v>
      </c>
      <c r="DA590" s="43">
        <f t="shared" ref="DA590:DA596" si="258">COUNTIF($BJ590:$CX590,1)</f>
        <v>4</v>
      </c>
      <c r="DB590" s="42">
        <f t="shared" ref="DB590:DB596" si="259">DA590/COUNTA($BJ590:$CX590)</f>
        <v>9.7560975609756101E-2</v>
      </c>
      <c r="DC590" s="43">
        <f t="shared" si="252"/>
        <v>0</v>
      </c>
      <c r="DD590" s="42">
        <f t="shared" si="253"/>
        <v>0</v>
      </c>
      <c r="DE590" s="43">
        <f t="shared" si="254"/>
        <v>0</v>
      </c>
      <c r="DF590" s="42">
        <f t="shared" si="255"/>
        <v>0</v>
      </c>
      <c r="DG590" s="52">
        <f t="shared" ref="DG590:DG596" si="260">(((CY590*2)+(DA590*1)+(DC590*0)))/COUNTA($BJ590:$CX590)</f>
        <v>1.9024390243902438</v>
      </c>
      <c r="DH590" s="43" t="str">
        <f t="shared" si="256"/>
        <v>Đạt mục tiêu</v>
      </c>
      <c r="DI590" s="47"/>
    </row>
    <row r="591" spans="1:113" s="38" customFormat="1" ht="27" hidden="1" customHeight="1" x14ac:dyDescent="0.25">
      <c r="A591" s="662"/>
      <c r="B591" s="630"/>
      <c r="C591" s="665"/>
      <c r="D591" s="665"/>
      <c r="E591" s="665"/>
      <c r="F591" s="665"/>
      <c r="G591" s="665"/>
      <c r="H591" s="59" t="s">
        <v>86</v>
      </c>
      <c r="I591" s="327">
        <v>1</v>
      </c>
      <c r="J591" s="329" t="s">
        <v>28</v>
      </c>
      <c r="K591" s="329" t="s">
        <v>27</v>
      </c>
      <c r="L591" s="310" t="s">
        <v>26</v>
      </c>
      <c r="M591" s="341" t="s">
        <v>37</v>
      </c>
      <c r="N591" s="51" t="s">
        <v>24</v>
      </c>
      <c r="O591" s="50">
        <v>1</v>
      </c>
      <c r="P591" s="341"/>
      <c r="Q591" s="341"/>
      <c r="R591" s="341" t="s">
        <v>24</v>
      </c>
      <c r="S591" s="341"/>
      <c r="T591" s="341"/>
      <c r="U591" s="341"/>
      <c r="V591" s="341"/>
      <c r="W591" s="341"/>
      <c r="X591" s="341"/>
      <c r="Y591" s="341"/>
      <c r="Z591" s="341"/>
      <c r="AA591" s="47">
        <f t="shared" si="257"/>
        <v>1</v>
      </c>
      <c r="AB591" s="341"/>
      <c r="AC591" s="341"/>
      <c r="AD591" s="329"/>
      <c r="AE591" s="329"/>
      <c r="AF591" s="329"/>
      <c r="AG591" s="329"/>
      <c r="AH591" s="329"/>
      <c r="AI591" s="329" t="s">
        <v>46</v>
      </c>
      <c r="AJ591" s="329"/>
      <c r="AK591" s="329"/>
      <c r="AL591" s="329"/>
      <c r="AM591" s="329"/>
      <c r="AN591" s="329"/>
      <c r="AO591" s="329"/>
      <c r="AP591" s="329"/>
      <c r="AQ591" s="329"/>
      <c r="AR591" s="329"/>
      <c r="AS591" s="329"/>
      <c r="AT591" s="329"/>
      <c r="AU591" s="329"/>
      <c r="AV591" s="329"/>
      <c r="AW591" s="329"/>
      <c r="AX591" s="329"/>
      <c r="AY591" s="39"/>
      <c r="AZ591" s="39"/>
      <c r="BA591" s="39"/>
      <c r="BB591" s="39"/>
      <c r="BC591" s="329"/>
      <c r="BD591" s="329"/>
      <c r="BE591" s="329"/>
      <c r="BF591" s="329"/>
      <c r="BG591" s="329"/>
      <c r="BH591" s="329"/>
      <c r="BI591" s="329"/>
      <c r="BJ591" s="45">
        <v>2</v>
      </c>
      <c r="BK591" s="45">
        <v>1</v>
      </c>
      <c r="BL591" s="45">
        <v>2</v>
      </c>
      <c r="BM591" s="45">
        <v>2</v>
      </c>
      <c r="BN591" s="45">
        <v>1</v>
      </c>
      <c r="BO591" s="45">
        <v>2</v>
      </c>
      <c r="BP591" s="45">
        <v>2</v>
      </c>
      <c r="BQ591" s="45">
        <v>2</v>
      </c>
      <c r="BR591" s="45">
        <v>2</v>
      </c>
      <c r="BS591" s="45">
        <v>2</v>
      </c>
      <c r="BT591" s="45">
        <v>1</v>
      </c>
      <c r="BU591" s="45">
        <v>2</v>
      </c>
      <c r="BV591" s="45">
        <v>2</v>
      </c>
      <c r="BW591" s="45">
        <v>2</v>
      </c>
      <c r="BX591" s="45">
        <v>2</v>
      </c>
      <c r="BY591" s="45">
        <v>2</v>
      </c>
      <c r="BZ591" s="45">
        <v>1</v>
      </c>
      <c r="CA591" s="45">
        <v>2</v>
      </c>
      <c r="CB591" s="45">
        <v>2</v>
      </c>
      <c r="CC591" s="45">
        <v>2</v>
      </c>
      <c r="CD591" s="45">
        <v>2</v>
      </c>
      <c r="CE591" s="45">
        <v>2</v>
      </c>
      <c r="CF591" s="45">
        <v>2</v>
      </c>
      <c r="CG591" s="45">
        <v>2</v>
      </c>
      <c r="CH591" s="45">
        <v>2</v>
      </c>
      <c r="CI591" s="45">
        <v>2</v>
      </c>
      <c r="CJ591" s="45">
        <v>2</v>
      </c>
      <c r="CK591" s="45">
        <v>2</v>
      </c>
      <c r="CL591" s="45">
        <v>2</v>
      </c>
      <c r="CM591" s="45">
        <v>2</v>
      </c>
      <c r="CN591" s="45">
        <v>1</v>
      </c>
      <c r="CO591" s="45">
        <v>2</v>
      </c>
      <c r="CP591" s="45">
        <v>2</v>
      </c>
      <c r="CQ591" s="45">
        <v>2</v>
      </c>
      <c r="CR591" s="45">
        <v>2</v>
      </c>
      <c r="CS591" s="45">
        <v>2</v>
      </c>
      <c r="CT591" s="45">
        <v>2</v>
      </c>
      <c r="CU591" s="45">
        <v>2</v>
      </c>
      <c r="CV591" s="45">
        <v>2</v>
      </c>
      <c r="CW591" s="45">
        <v>2</v>
      </c>
      <c r="CX591" s="45">
        <v>2</v>
      </c>
      <c r="CY591" s="43">
        <f>COUNTIF($BJ591:$CX591,2)</f>
        <v>36</v>
      </c>
      <c r="CZ591" s="42">
        <f>CY591/COUNTA($BJ591:$CX591)</f>
        <v>0.87804878048780488</v>
      </c>
      <c r="DA591" s="43">
        <f t="shared" si="258"/>
        <v>5</v>
      </c>
      <c r="DB591" s="42">
        <f t="shared" si="259"/>
        <v>0.12195121951219512</v>
      </c>
      <c r="DC591" s="43">
        <f t="shared" si="252"/>
        <v>0</v>
      </c>
      <c r="DD591" s="42">
        <f t="shared" si="253"/>
        <v>0</v>
      </c>
      <c r="DE591" s="43">
        <f t="shared" si="254"/>
        <v>0</v>
      </c>
      <c r="DF591" s="42">
        <f t="shared" si="255"/>
        <v>0</v>
      </c>
      <c r="DG591" s="52">
        <f t="shared" si="260"/>
        <v>1.8780487804878048</v>
      </c>
      <c r="DH591" s="43" t="str">
        <f t="shared" si="256"/>
        <v>Đạt mục tiêu</v>
      </c>
      <c r="DI591" s="39"/>
    </row>
    <row r="592" spans="1:113" ht="27" hidden="1" customHeight="1" x14ac:dyDescent="0.25">
      <c r="A592" s="645"/>
      <c r="B592" s="630"/>
      <c r="C592" s="623"/>
      <c r="D592" s="623"/>
      <c r="E592" s="623"/>
      <c r="F592" s="623"/>
      <c r="G592" s="623"/>
      <c r="H592" s="318" t="s">
        <v>85</v>
      </c>
      <c r="I592" s="301"/>
      <c r="J592" s="318" t="s">
        <v>84</v>
      </c>
      <c r="K592" s="318" t="s">
        <v>27</v>
      </c>
      <c r="L592" s="346" t="s">
        <v>26</v>
      </c>
      <c r="M592" s="318" t="s">
        <v>37</v>
      </c>
      <c r="N592" s="342" t="s">
        <v>24</v>
      </c>
      <c r="O592" s="58"/>
      <c r="P592" s="318"/>
      <c r="Q592" s="318"/>
      <c r="R592" s="318"/>
      <c r="S592" s="318"/>
      <c r="T592" s="318"/>
      <c r="U592" s="318"/>
      <c r="V592" s="318" t="s">
        <v>24</v>
      </c>
      <c r="W592" s="318"/>
      <c r="X592" s="318"/>
      <c r="Y592" s="318"/>
      <c r="Z592" s="318"/>
      <c r="AA592" s="47">
        <f t="shared" si="257"/>
        <v>1</v>
      </c>
      <c r="AB592" s="318"/>
      <c r="AC592" s="318"/>
      <c r="AD592" s="318"/>
      <c r="AE592" s="318"/>
      <c r="AF592" s="318"/>
      <c r="AG592" s="318"/>
      <c r="AH592" s="318"/>
      <c r="AI592" s="318"/>
      <c r="AJ592" s="318"/>
      <c r="AK592" s="318"/>
      <c r="AL592" s="318" t="s">
        <v>40</v>
      </c>
      <c r="AM592" s="318"/>
      <c r="AN592" s="318"/>
      <c r="AO592" s="318" t="s">
        <v>40</v>
      </c>
      <c r="AP592" s="318"/>
      <c r="AQ592" s="318"/>
      <c r="AR592" s="318"/>
      <c r="AS592" s="318"/>
      <c r="AT592" s="318"/>
      <c r="AU592" s="318"/>
      <c r="AV592" s="318"/>
      <c r="AW592" s="318" t="s">
        <v>40</v>
      </c>
      <c r="AX592" s="318" t="s">
        <v>40</v>
      </c>
      <c r="AY592" s="342"/>
      <c r="AZ592" s="472"/>
      <c r="BA592" s="342"/>
      <c r="BB592" s="472"/>
      <c r="BC592" s="318"/>
      <c r="BD592" s="318"/>
      <c r="BE592" s="318"/>
      <c r="BF592" s="318"/>
      <c r="BG592" s="318"/>
      <c r="BH592" s="318"/>
      <c r="BI592" s="318"/>
      <c r="BJ592" s="45">
        <v>2</v>
      </c>
      <c r="BK592" s="45">
        <v>2</v>
      </c>
      <c r="BL592" s="45">
        <v>2</v>
      </c>
      <c r="BM592" s="45">
        <v>2</v>
      </c>
      <c r="BN592" s="45">
        <v>2</v>
      </c>
      <c r="BO592" s="45">
        <v>2</v>
      </c>
      <c r="BP592" s="45">
        <v>2</v>
      </c>
      <c r="BQ592" s="45">
        <v>2</v>
      </c>
      <c r="BR592" s="45">
        <v>2</v>
      </c>
      <c r="BS592" s="45">
        <v>2</v>
      </c>
      <c r="BT592" s="45">
        <v>2</v>
      </c>
      <c r="BU592" s="45">
        <v>2</v>
      </c>
      <c r="BV592" s="45">
        <v>2</v>
      </c>
      <c r="BW592" s="45">
        <v>2</v>
      </c>
      <c r="BX592" s="45">
        <v>2</v>
      </c>
      <c r="BY592" s="45">
        <v>2</v>
      </c>
      <c r="BZ592" s="45">
        <v>2</v>
      </c>
      <c r="CA592" s="45">
        <v>2</v>
      </c>
      <c r="CB592" s="45">
        <v>2</v>
      </c>
      <c r="CC592" s="45">
        <v>2</v>
      </c>
      <c r="CD592" s="45">
        <v>2</v>
      </c>
      <c r="CE592" s="45">
        <v>2</v>
      </c>
      <c r="CF592" s="45">
        <v>2</v>
      </c>
      <c r="CG592" s="45">
        <v>2</v>
      </c>
      <c r="CH592" s="45">
        <v>2</v>
      </c>
      <c r="CI592" s="45">
        <v>2</v>
      </c>
      <c r="CJ592" s="45">
        <v>2</v>
      </c>
      <c r="CK592" s="45">
        <v>2</v>
      </c>
      <c r="CL592" s="45">
        <v>2</v>
      </c>
      <c r="CM592" s="45">
        <v>2</v>
      </c>
      <c r="CN592" s="45">
        <v>2</v>
      </c>
      <c r="CO592" s="45">
        <v>2</v>
      </c>
      <c r="CP592" s="45">
        <v>2</v>
      </c>
      <c r="CQ592" s="45">
        <v>2</v>
      </c>
      <c r="CR592" s="45">
        <v>2</v>
      </c>
      <c r="CS592" s="45">
        <v>2</v>
      </c>
      <c r="CT592" s="45">
        <v>2</v>
      </c>
      <c r="CU592" s="45"/>
      <c r="CV592" s="45"/>
      <c r="CW592" s="45"/>
      <c r="CX592" s="45">
        <v>2</v>
      </c>
      <c r="CY592" s="61">
        <f>COUNTIF($BJ592:$CX592,2)</f>
        <v>38</v>
      </c>
      <c r="CZ592" s="42">
        <f>CY592/COUNTA($BJ592:$CX592)</f>
        <v>1</v>
      </c>
      <c r="DA592" s="43">
        <f t="shared" si="258"/>
        <v>0</v>
      </c>
      <c r="DB592" s="42">
        <f t="shared" si="259"/>
        <v>0</v>
      </c>
      <c r="DC592" s="43">
        <f t="shared" si="252"/>
        <v>0</v>
      </c>
      <c r="DD592" s="42">
        <f t="shared" si="253"/>
        <v>0</v>
      </c>
      <c r="DE592" s="43">
        <f t="shared" si="254"/>
        <v>0</v>
      </c>
      <c r="DF592" s="42">
        <f t="shared" si="255"/>
        <v>0</v>
      </c>
      <c r="DG592" s="52">
        <f t="shared" si="260"/>
        <v>2</v>
      </c>
      <c r="DH592" s="43" t="str">
        <f t="shared" si="256"/>
        <v>Đạt mục tiêu</v>
      </c>
      <c r="DI592" s="342"/>
    </row>
    <row r="593" spans="1:113" s="38" customFormat="1" ht="27" hidden="1" customHeight="1" x14ac:dyDescent="0.25">
      <c r="A593" s="645"/>
      <c r="B593" s="630"/>
      <c r="C593" s="623"/>
      <c r="D593" s="623"/>
      <c r="E593" s="623"/>
      <c r="F593" s="623"/>
      <c r="G593" s="623"/>
      <c r="H593" s="329" t="s">
        <v>83</v>
      </c>
      <c r="I593" s="327"/>
      <c r="J593" s="329" t="s">
        <v>43</v>
      </c>
      <c r="K593" s="329" t="s">
        <v>27</v>
      </c>
      <c r="L593" s="310" t="s">
        <v>26</v>
      </c>
      <c r="M593" s="341" t="s">
        <v>37</v>
      </c>
      <c r="N593" s="51" t="s">
        <v>24</v>
      </c>
      <c r="O593" s="50"/>
      <c r="P593" s="341"/>
      <c r="Q593" s="341"/>
      <c r="R593" s="341"/>
      <c r="S593" s="341" t="s">
        <v>24</v>
      </c>
      <c r="T593" s="341"/>
      <c r="U593" s="341"/>
      <c r="V593" s="341"/>
      <c r="W593" s="341"/>
      <c r="X593" s="341"/>
      <c r="Y593" s="341"/>
      <c r="Z593" s="341"/>
      <c r="AA593" s="47">
        <v>1</v>
      </c>
      <c r="AB593" s="341"/>
      <c r="AC593" s="341"/>
      <c r="AD593" s="329"/>
      <c r="AE593" s="329"/>
      <c r="AF593" s="329"/>
      <c r="AG593" s="329"/>
      <c r="AH593" s="329"/>
      <c r="AI593" s="329"/>
      <c r="AJ593" s="329"/>
      <c r="AK593" s="329" t="s">
        <v>40</v>
      </c>
      <c r="AL593" s="329" t="s">
        <v>40</v>
      </c>
      <c r="AM593" s="329" t="s">
        <v>40</v>
      </c>
      <c r="AN593" s="329" t="s">
        <v>40</v>
      </c>
      <c r="AO593" s="329" t="s">
        <v>40</v>
      </c>
      <c r="AP593" s="329" t="s">
        <v>40</v>
      </c>
      <c r="AQ593" s="329"/>
      <c r="AR593" s="329"/>
      <c r="AS593" s="329"/>
      <c r="AT593" s="329"/>
      <c r="AU593" s="329"/>
      <c r="AV593" s="329"/>
      <c r="AW593" s="329"/>
      <c r="AX593" s="329"/>
      <c r="AY593" s="39"/>
      <c r="AZ593" s="39"/>
      <c r="BA593" s="39"/>
      <c r="BB593" s="39"/>
      <c r="BC593" s="329"/>
      <c r="BD593" s="329"/>
      <c r="BE593" s="329"/>
      <c r="BF593" s="329"/>
      <c r="BG593" s="329"/>
      <c r="BH593" s="329"/>
      <c r="BI593" s="329"/>
      <c r="BJ593" s="45">
        <v>2</v>
      </c>
      <c r="BK593" s="45">
        <v>1</v>
      </c>
      <c r="BL593" s="45">
        <v>2</v>
      </c>
      <c r="BM593" s="45">
        <v>2</v>
      </c>
      <c r="BN593" s="45">
        <v>2</v>
      </c>
      <c r="BO593" s="45">
        <v>2</v>
      </c>
      <c r="BP593" s="45">
        <v>2</v>
      </c>
      <c r="BQ593" s="45">
        <v>2</v>
      </c>
      <c r="BR593" s="45">
        <v>2</v>
      </c>
      <c r="BS593" s="45">
        <v>2</v>
      </c>
      <c r="BT593" s="45">
        <v>1</v>
      </c>
      <c r="BU593" s="45">
        <v>2</v>
      </c>
      <c r="BV593" s="45">
        <v>2</v>
      </c>
      <c r="BW593" s="45">
        <v>2</v>
      </c>
      <c r="BX593" s="45">
        <v>2</v>
      </c>
      <c r="BY593" s="45">
        <v>2</v>
      </c>
      <c r="BZ593" s="45">
        <v>1</v>
      </c>
      <c r="CA593" s="45">
        <v>2</v>
      </c>
      <c r="CB593" s="45">
        <v>2</v>
      </c>
      <c r="CC593" s="45">
        <v>2</v>
      </c>
      <c r="CD593" s="45">
        <v>2</v>
      </c>
      <c r="CE593" s="45">
        <v>2</v>
      </c>
      <c r="CF593" s="45">
        <v>2</v>
      </c>
      <c r="CG593" s="45">
        <v>2</v>
      </c>
      <c r="CH593" s="45">
        <v>2</v>
      </c>
      <c r="CI593" s="45">
        <v>2</v>
      </c>
      <c r="CJ593" s="45">
        <v>2</v>
      </c>
      <c r="CK593" s="45">
        <v>2</v>
      </c>
      <c r="CL593" s="45">
        <v>2</v>
      </c>
      <c r="CM593" s="45">
        <v>2</v>
      </c>
      <c r="CN593" s="45">
        <v>1</v>
      </c>
      <c r="CO593" s="45">
        <v>2</v>
      </c>
      <c r="CP593" s="45">
        <v>2</v>
      </c>
      <c r="CQ593" s="45">
        <v>2</v>
      </c>
      <c r="CR593" s="45">
        <v>2</v>
      </c>
      <c r="CS593" s="45">
        <v>2</v>
      </c>
      <c r="CT593" s="45">
        <v>2</v>
      </c>
      <c r="CU593" s="45">
        <v>2</v>
      </c>
      <c r="CV593" s="45">
        <v>2</v>
      </c>
      <c r="CW593" s="45">
        <v>2</v>
      </c>
      <c r="CX593" s="45">
        <v>2</v>
      </c>
      <c r="CY593" s="40">
        <f>COUNTIF($BI593:$CX593,2)</f>
        <v>37</v>
      </c>
      <c r="CZ593" s="53">
        <f>CY593/COUNTA($BI593:$CX593)</f>
        <v>0.90243902439024393</v>
      </c>
      <c r="DA593" s="43">
        <f t="shared" si="258"/>
        <v>4</v>
      </c>
      <c r="DB593" s="42">
        <f t="shared" si="259"/>
        <v>9.7560975609756101E-2</v>
      </c>
      <c r="DC593" s="43">
        <f t="shared" si="252"/>
        <v>0</v>
      </c>
      <c r="DD593" s="42">
        <f t="shared" si="253"/>
        <v>0</v>
      </c>
      <c r="DE593" s="43">
        <f t="shared" si="254"/>
        <v>0</v>
      </c>
      <c r="DF593" s="42">
        <f t="shared" si="255"/>
        <v>0</v>
      </c>
      <c r="DG593" s="52">
        <f t="shared" si="260"/>
        <v>1.9024390243902438</v>
      </c>
      <c r="DH593" s="43" t="str">
        <f t="shared" si="256"/>
        <v>Đạt mục tiêu</v>
      </c>
      <c r="DI593" s="39"/>
    </row>
    <row r="594" spans="1:113" s="38" customFormat="1" ht="27" hidden="1" customHeight="1" x14ac:dyDescent="0.25">
      <c r="A594" s="662"/>
      <c r="B594" s="630"/>
      <c r="C594" s="665"/>
      <c r="D594" s="665"/>
      <c r="E594" s="665"/>
      <c r="F594" s="665"/>
      <c r="G594" s="665"/>
      <c r="H594" s="329" t="s">
        <v>82</v>
      </c>
      <c r="I594" s="327"/>
      <c r="J594" s="329" t="s">
        <v>57</v>
      </c>
      <c r="K594" s="329" t="s">
        <v>27</v>
      </c>
      <c r="L594" s="310" t="s">
        <v>26</v>
      </c>
      <c r="M594" s="341" t="s">
        <v>37</v>
      </c>
      <c r="N594" s="51" t="s">
        <v>24</v>
      </c>
      <c r="O594" s="50">
        <v>1</v>
      </c>
      <c r="P594" s="341"/>
      <c r="Q594" s="341"/>
      <c r="R594" s="341"/>
      <c r="S594" s="341"/>
      <c r="T594" s="341"/>
      <c r="U594" s="341"/>
      <c r="V594" s="341"/>
      <c r="W594" s="341" t="s">
        <v>24</v>
      </c>
      <c r="X594" s="341"/>
      <c r="Y594" s="341"/>
      <c r="Z594" s="341"/>
      <c r="AA594" s="47">
        <f>COUNTIF(P594:Z594,"x")</f>
        <v>1</v>
      </c>
      <c r="AB594" s="341"/>
      <c r="AC594" s="341"/>
      <c r="AD594" s="329"/>
      <c r="AE594" s="329"/>
      <c r="AF594" s="329"/>
      <c r="AG594" s="329"/>
      <c r="AH594" s="329"/>
      <c r="AI594" s="329"/>
      <c r="AJ594" s="329"/>
      <c r="AK594" s="329"/>
      <c r="AL594" s="329"/>
      <c r="AM594" s="329"/>
      <c r="AN594" s="329"/>
      <c r="AO594" s="329"/>
      <c r="AP594" s="329"/>
      <c r="AQ594" s="329"/>
      <c r="AR594" s="329"/>
      <c r="AS594" s="329"/>
      <c r="AT594" s="329"/>
      <c r="AU594" s="329" t="s">
        <v>40</v>
      </c>
      <c r="AV594" s="329"/>
      <c r="AW594" s="329"/>
      <c r="AX594" s="329"/>
      <c r="AY594" s="39"/>
      <c r="AZ594" s="39"/>
      <c r="BA594" s="39"/>
      <c r="BB594" s="39"/>
      <c r="BC594" s="329"/>
      <c r="BD594" s="329"/>
      <c r="BE594" s="329"/>
      <c r="BF594" s="329"/>
      <c r="BG594" s="329"/>
      <c r="BH594" s="329"/>
      <c r="BI594" s="329"/>
      <c r="BJ594" s="45">
        <v>2</v>
      </c>
      <c r="BK594" s="45">
        <v>2</v>
      </c>
      <c r="BL594" s="45">
        <v>2</v>
      </c>
      <c r="BM594" s="45">
        <v>2</v>
      </c>
      <c r="BN594" s="45">
        <v>2</v>
      </c>
      <c r="BO594" s="45">
        <v>2</v>
      </c>
      <c r="BP594" s="45">
        <v>2</v>
      </c>
      <c r="BQ594" s="45">
        <v>2</v>
      </c>
      <c r="BR594" s="45">
        <v>2</v>
      </c>
      <c r="BS594" s="45">
        <v>2</v>
      </c>
      <c r="BT594" s="45">
        <v>2</v>
      </c>
      <c r="BU594" s="45">
        <v>2</v>
      </c>
      <c r="BV594" s="45">
        <v>2</v>
      </c>
      <c r="BW594" s="45">
        <v>2</v>
      </c>
      <c r="BX594" s="45">
        <v>2</v>
      </c>
      <c r="BY594" s="45">
        <v>2</v>
      </c>
      <c r="BZ594" s="45">
        <v>2</v>
      </c>
      <c r="CA594" s="45">
        <v>2</v>
      </c>
      <c r="CB594" s="45">
        <v>2</v>
      </c>
      <c r="CC594" s="45">
        <v>2</v>
      </c>
      <c r="CD594" s="45">
        <v>2</v>
      </c>
      <c r="CE594" s="45">
        <v>2</v>
      </c>
      <c r="CF594" s="45">
        <v>2</v>
      </c>
      <c r="CG594" s="45">
        <v>2</v>
      </c>
      <c r="CH594" s="45">
        <v>2</v>
      </c>
      <c r="CI594" s="45">
        <v>2</v>
      </c>
      <c r="CJ594" s="45">
        <v>2</v>
      </c>
      <c r="CK594" s="45">
        <v>2</v>
      </c>
      <c r="CL594" s="45">
        <v>2</v>
      </c>
      <c r="CM594" s="45">
        <v>2</v>
      </c>
      <c r="CN594" s="45">
        <v>2</v>
      </c>
      <c r="CO594" s="45">
        <v>2</v>
      </c>
      <c r="CP594" s="45">
        <v>2</v>
      </c>
      <c r="CQ594" s="45">
        <v>2</v>
      </c>
      <c r="CR594" s="45">
        <v>2</v>
      </c>
      <c r="CS594" s="45">
        <v>2</v>
      </c>
      <c r="CT594" s="45">
        <v>2</v>
      </c>
      <c r="CU594" s="45"/>
      <c r="CV594" s="45"/>
      <c r="CW594" s="45"/>
      <c r="CX594" s="45">
        <v>2</v>
      </c>
      <c r="CY594" s="40">
        <f>COUNTIF($BI594:$CX594,2)</f>
        <v>38</v>
      </c>
      <c r="CZ594" s="42">
        <f>CY594/COUNTA($BJ594:$CX594)</f>
        <v>1</v>
      </c>
      <c r="DA594" s="43">
        <f t="shared" si="258"/>
        <v>0</v>
      </c>
      <c r="DB594" s="42">
        <f t="shared" si="259"/>
        <v>0</v>
      </c>
      <c r="DC594" s="43">
        <f t="shared" si="252"/>
        <v>0</v>
      </c>
      <c r="DD594" s="42">
        <f t="shared" si="253"/>
        <v>0</v>
      </c>
      <c r="DE594" s="43">
        <f t="shared" si="254"/>
        <v>0</v>
      </c>
      <c r="DF594" s="42">
        <f t="shared" si="255"/>
        <v>0</v>
      </c>
      <c r="DG594" s="52">
        <f t="shared" si="260"/>
        <v>2</v>
      </c>
      <c r="DH594" s="329"/>
      <c r="DI594" s="39"/>
    </row>
    <row r="595" spans="1:113" s="38" customFormat="1" ht="27" hidden="1" customHeight="1" x14ac:dyDescent="0.25">
      <c r="A595" s="645"/>
      <c r="B595" s="630"/>
      <c r="C595" s="623"/>
      <c r="D595" s="623"/>
      <c r="E595" s="623"/>
      <c r="F595" s="623"/>
      <c r="G595" s="666"/>
      <c r="H595" s="329" t="s">
        <v>81</v>
      </c>
      <c r="I595" s="327"/>
      <c r="J595" s="329" t="s">
        <v>66</v>
      </c>
      <c r="K595" s="329" t="s">
        <v>27</v>
      </c>
      <c r="L595" s="310" t="s">
        <v>26</v>
      </c>
      <c r="M595" s="341" t="s">
        <v>37</v>
      </c>
      <c r="N595" s="51" t="s">
        <v>24</v>
      </c>
      <c r="O595" s="50"/>
      <c r="P595" s="341"/>
      <c r="Q595" s="341"/>
      <c r="R595" s="341"/>
      <c r="S595" s="341"/>
      <c r="T595" s="341"/>
      <c r="U595" s="341" t="s">
        <v>24</v>
      </c>
      <c r="V595" s="341"/>
      <c r="W595" s="341"/>
      <c r="X595" s="341"/>
      <c r="Y595" s="341"/>
      <c r="Z595" s="341"/>
      <c r="AA595" s="47">
        <f>COUNTIF(P595:Z595,"x")</f>
        <v>1</v>
      </c>
      <c r="AB595" s="341"/>
      <c r="AC595" s="341"/>
      <c r="AD595" s="329"/>
      <c r="AE595" s="329"/>
      <c r="AF595" s="329"/>
      <c r="AG595" s="329"/>
      <c r="AH595" s="329"/>
      <c r="AI595" s="329"/>
      <c r="AJ595" s="329"/>
      <c r="AK595" s="329"/>
      <c r="AL595" s="329"/>
      <c r="AM595" s="329"/>
      <c r="AN595" s="329"/>
      <c r="AO595" s="329"/>
      <c r="AP595" s="329"/>
      <c r="AQ595" s="329"/>
      <c r="AR595" s="329"/>
      <c r="AS595" s="329"/>
      <c r="AT595" s="329"/>
      <c r="AU595" s="329" t="s">
        <v>40</v>
      </c>
      <c r="AV595" s="329" t="s">
        <v>40</v>
      </c>
      <c r="AW595" s="329"/>
      <c r="AX595" s="329"/>
      <c r="AY595" s="39"/>
      <c r="AZ595" s="39"/>
      <c r="BA595" s="39"/>
      <c r="BB595" s="39"/>
      <c r="BC595" s="329"/>
      <c r="BD595" s="329"/>
      <c r="BE595" s="329"/>
      <c r="BF595" s="329"/>
      <c r="BG595" s="329"/>
      <c r="BH595" s="329"/>
      <c r="BI595" s="329"/>
      <c r="BJ595" s="45">
        <v>2</v>
      </c>
      <c r="BK595" s="45">
        <v>2</v>
      </c>
      <c r="BL595" s="45">
        <v>2</v>
      </c>
      <c r="BM595" s="45">
        <v>2</v>
      </c>
      <c r="BN595" s="45">
        <v>2</v>
      </c>
      <c r="BO595" s="45">
        <v>2</v>
      </c>
      <c r="BP595" s="45">
        <v>2</v>
      </c>
      <c r="BQ595" s="45">
        <v>2</v>
      </c>
      <c r="BR595" s="45">
        <v>2</v>
      </c>
      <c r="BS595" s="45">
        <v>2</v>
      </c>
      <c r="BT595" s="45">
        <v>2</v>
      </c>
      <c r="BU595" s="45">
        <v>2</v>
      </c>
      <c r="BV595" s="45">
        <v>2</v>
      </c>
      <c r="BW595" s="45">
        <v>2</v>
      </c>
      <c r="BX595" s="45">
        <v>2</v>
      </c>
      <c r="BY595" s="45">
        <v>2</v>
      </c>
      <c r="BZ595" s="45">
        <v>2</v>
      </c>
      <c r="CA595" s="45">
        <v>2</v>
      </c>
      <c r="CB595" s="45">
        <v>2</v>
      </c>
      <c r="CC595" s="45">
        <v>2</v>
      </c>
      <c r="CD595" s="45">
        <v>2</v>
      </c>
      <c r="CE595" s="45">
        <v>2</v>
      </c>
      <c r="CF595" s="45">
        <v>2</v>
      </c>
      <c r="CG595" s="45">
        <v>2</v>
      </c>
      <c r="CH595" s="45">
        <v>2</v>
      </c>
      <c r="CI595" s="45">
        <v>2</v>
      </c>
      <c r="CJ595" s="45">
        <v>2</v>
      </c>
      <c r="CK595" s="45">
        <v>2</v>
      </c>
      <c r="CL595" s="45">
        <v>2</v>
      </c>
      <c r="CM595" s="45">
        <v>2</v>
      </c>
      <c r="CN595" s="45">
        <v>2</v>
      </c>
      <c r="CO595" s="45">
        <v>2</v>
      </c>
      <c r="CP595" s="45">
        <v>2</v>
      </c>
      <c r="CQ595" s="45">
        <v>2</v>
      </c>
      <c r="CR595" s="45">
        <v>2</v>
      </c>
      <c r="CS595" s="45">
        <v>2</v>
      </c>
      <c r="CT595" s="45">
        <v>2</v>
      </c>
      <c r="CU595" s="45"/>
      <c r="CV595" s="45"/>
      <c r="CW595" s="45"/>
      <c r="CX595" s="45">
        <v>2</v>
      </c>
      <c r="CY595" s="40">
        <f>COUNTIF($BI595:$CX595,2)</f>
        <v>38</v>
      </c>
      <c r="CZ595" s="42">
        <f>CY595/COUNTA($BJ595:$CX595)</f>
        <v>1</v>
      </c>
      <c r="DA595" s="43">
        <f t="shared" si="258"/>
        <v>0</v>
      </c>
      <c r="DB595" s="42">
        <f t="shared" si="259"/>
        <v>0</v>
      </c>
      <c r="DC595" s="43">
        <f t="shared" si="252"/>
        <v>0</v>
      </c>
      <c r="DD595" s="42">
        <f t="shared" si="253"/>
        <v>0</v>
      </c>
      <c r="DE595" s="43">
        <f t="shared" si="254"/>
        <v>0</v>
      </c>
      <c r="DF595" s="42">
        <f t="shared" si="255"/>
        <v>0</v>
      </c>
      <c r="DG595" s="52">
        <f t="shared" si="260"/>
        <v>2</v>
      </c>
      <c r="DH595" s="43" t="str">
        <f>IF(DG595&gt;=1.6,"Đạt mục tiêu",IF(DG595&gt;=1,"Cần cố gắng","Chưa đạt"))</f>
        <v>Đạt mục tiêu</v>
      </c>
      <c r="DI595" s="39"/>
    </row>
    <row r="596" spans="1:113" s="38" customFormat="1" ht="27" hidden="1" customHeight="1" x14ac:dyDescent="0.25">
      <c r="A596" s="645"/>
      <c r="B596" s="630"/>
      <c r="C596" s="623"/>
      <c r="D596" s="623"/>
      <c r="E596" s="623"/>
      <c r="F596" s="623"/>
      <c r="G596" s="623"/>
      <c r="H596" s="60" t="s">
        <v>80</v>
      </c>
      <c r="I596" s="327">
        <v>1</v>
      </c>
      <c r="J596" s="329" t="s">
        <v>57</v>
      </c>
      <c r="K596" s="329" t="s">
        <v>27</v>
      </c>
      <c r="L596" s="310" t="s">
        <v>26</v>
      </c>
      <c r="M596" s="341" t="s">
        <v>37</v>
      </c>
      <c r="N596" s="51" t="s">
        <v>24</v>
      </c>
      <c r="O596" s="50"/>
      <c r="P596" s="341"/>
      <c r="Q596" s="341"/>
      <c r="R596" s="341"/>
      <c r="S596" s="341"/>
      <c r="T596" s="341"/>
      <c r="U596" s="341"/>
      <c r="V596" s="341"/>
      <c r="W596" s="341" t="s">
        <v>24</v>
      </c>
      <c r="X596" s="341"/>
      <c r="Y596" s="341"/>
      <c r="Z596" s="341"/>
      <c r="AA596" s="47">
        <f>COUNTIF(P596:Z596,"x")</f>
        <v>1</v>
      </c>
      <c r="AB596" s="341"/>
      <c r="AC596" s="341"/>
      <c r="AD596" s="329"/>
      <c r="AE596" s="329"/>
      <c r="AF596" s="329"/>
      <c r="AG596" s="329"/>
      <c r="AH596" s="329"/>
      <c r="AI596" s="329"/>
      <c r="AJ596" s="329"/>
      <c r="AK596" s="329"/>
      <c r="AL596" s="329"/>
      <c r="AM596" s="329"/>
      <c r="AN596" s="329"/>
      <c r="AO596" s="329"/>
      <c r="AP596" s="329"/>
      <c r="AQ596" s="329"/>
      <c r="AR596" s="329"/>
      <c r="AS596" s="329"/>
      <c r="AT596" s="329"/>
      <c r="AU596" s="329"/>
      <c r="AV596" s="329"/>
      <c r="AW596" s="329"/>
      <c r="AX596" s="329"/>
      <c r="AY596" s="39"/>
      <c r="AZ596" s="39"/>
      <c r="BA596" s="39"/>
      <c r="BB596" s="39"/>
      <c r="BC596" s="329"/>
      <c r="BD596" s="329"/>
      <c r="BE596" s="329"/>
      <c r="BF596" s="329"/>
      <c r="BG596" s="329"/>
      <c r="BH596" s="329"/>
      <c r="BI596" s="329"/>
      <c r="BJ596" s="45">
        <v>2</v>
      </c>
      <c r="BK596" s="45">
        <v>2</v>
      </c>
      <c r="BL596" s="45">
        <v>2</v>
      </c>
      <c r="BM596" s="45">
        <v>2</v>
      </c>
      <c r="BN596" s="45">
        <v>2</v>
      </c>
      <c r="BO596" s="45">
        <v>2</v>
      </c>
      <c r="BP596" s="45">
        <v>2</v>
      </c>
      <c r="BQ596" s="45">
        <v>2</v>
      </c>
      <c r="BR596" s="45">
        <v>2</v>
      </c>
      <c r="BS596" s="45">
        <v>2</v>
      </c>
      <c r="BT596" s="45">
        <v>2</v>
      </c>
      <c r="BU596" s="45">
        <v>2</v>
      </c>
      <c r="BV596" s="45">
        <v>2</v>
      </c>
      <c r="BW596" s="45">
        <v>2</v>
      </c>
      <c r="BX596" s="45">
        <v>2</v>
      </c>
      <c r="BY596" s="45">
        <v>2</v>
      </c>
      <c r="BZ596" s="45">
        <v>2</v>
      </c>
      <c r="CA596" s="45">
        <v>2</v>
      </c>
      <c r="CB596" s="45">
        <v>2</v>
      </c>
      <c r="CC596" s="45">
        <v>2</v>
      </c>
      <c r="CD596" s="45">
        <v>2</v>
      </c>
      <c r="CE596" s="45">
        <v>2</v>
      </c>
      <c r="CF596" s="45">
        <v>2</v>
      </c>
      <c r="CG596" s="45">
        <v>2</v>
      </c>
      <c r="CH596" s="45">
        <v>2</v>
      </c>
      <c r="CI596" s="45">
        <v>2</v>
      </c>
      <c r="CJ596" s="45">
        <v>2</v>
      </c>
      <c r="CK596" s="45">
        <v>2</v>
      </c>
      <c r="CL596" s="45">
        <v>2</v>
      </c>
      <c r="CM596" s="45">
        <v>2</v>
      </c>
      <c r="CN596" s="45">
        <v>2</v>
      </c>
      <c r="CO596" s="45">
        <v>2</v>
      </c>
      <c r="CP596" s="45">
        <v>2</v>
      </c>
      <c r="CQ596" s="45">
        <v>2</v>
      </c>
      <c r="CR596" s="45">
        <v>2</v>
      </c>
      <c r="CS596" s="45">
        <v>2</v>
      </c>
      <c r="CT596" s="45">
        <v>2</v>
      </c>
      <c r="CU596" s="45"/>
      <c r="CV596" s="45"/>
      <c r="CW596" s="45"/>
      <c r="CX596" s="45">
        <v>2</v>
      </c>
      <c r="CY596" s="40">
        <f>COUNTIF($BI596:$CX596,2)</f>
        <v>38</v>
      </c>
      <c r="CZ596" s="42">
        <f>CY596/COUNTA($BJ596:$CX596)</f>
        <v>1</v>
      </c>
      <c r="DA596" s="43">
        <f t="shared" si="258"/>
        <v>0</v>
      </c>
      <c r="DB596" s="42">
        <f t="shared" si="259"/>
        <v>0</v>
      </c>
      <c r="DC596" s="43">
        <f t="shared" si="252"/>
        <v>0</v>
      </c>
      <c r="DD596" s="42">
        <f t="shared" si="253"/>
        <v>0</v>
      </c>
      <c r="DE596" s="43">
        <f t="shared" si="254"/>
        <v>0</v>
      </c>
      <c r="DF596" s="42">
        <f t="shared" si="255"/>
        <v>0</v>
      </c>
      <c r="DG596" s="52">
        <f t="shared" si="260"/>
        <v>2</v>
      </c>
      <c r="DH596" s="329"/>
      <c r="DI596" s="39"/>
    </row>
    <row r="597" spans="1:113" s="38" customFormat="1" ht="27" hidden="1" customHeight="1" x14ac:dyDescent="0.25">
      <c r="A597" s="645"/>
      <c r="B597" s="630"/>
      <c r="C597" s="623"/>
      <c r="D597" s="623"/>
      <c r="E597" s="623"/>
      <c r="F597" s="623"/>
      <c r="G597" s="623"/>
      <c r="H597" s="329" t="s">
        <v>79</v>
      </c>
      <c r="I597" s="327"/>
      <c r="J597" s="329" t="s">
        <v>47</v>
      </c>
      <c r="K597" s="329" t="s">
        <v>27</v>
      </c>
      <c r="L597" s="310" t="s">
        <v>26</v>
      </c>
      <c r="M597" s="341" t="s">
        <v>37</v>
      </c>
      <c r="N597" s="51" t="s">
        <v>24</v>
      </c>
      <c r="O597" s="50"/>
      <c r="P597" s="341"/>
      <c r="Q597" s="341"/>
      <c r="R597" s="341"/>
      <c r="S597" s="341"/>
      <c r="T597" s="341" t="s">
        <v>24</v>
      </c>
      <c r="U597" s="341"/>
      <c r="V597" s="341"/>
      <c r="W597" s="341"/>
      <c r="X597" s="341"/>
      <c r="Y597" s="341"/>
      <c r="Z597" s="341"/>
      <c r="AA597" s="47">
        <v>1</v>
      </c>
      <c r="AB597" s="341"/>
      <c r="AC597" s="341"/>
      <c r="AD597" s="329"/>
      <c r="AE597" s="329"/>
      <c r="AF597" s="329"/>
      <c r="AG597" s="329"/>
      <c r="AH597" s="329"/>
      <c r="AI597" s="329"/>
      <c r="AJ597" s="329"/>
      <c r="AK597" s="329"/>
      <c r="AL597" s="329"/>
      <c r="AM597" s="329"/>
      <c r="AN597" s="329"/>
      <c r="AO597" s="329"/>
      <c r="AP597" s="329" t="s">
        <v>40</v>
      </c>
      <c r="AQ597" s="329"/>
      <c r="AR597" s="329"/>
      <c r="AS597" s="329"/>
      <c r="AT597" s="329"/>
      <c r="AU597" s="329"/>
      <c r="AV597" s="329"/>
      <c r="AW597" s="329"/>
      <c r="AX597" s="329"/>
      <c r="AY597" s="39"/>
      <c r="AZ597" s="39"/>
      <c r="BA597" s="39"/>
      <c r="BB597" s="39"/>
      <c r="BC597" s="329"/>
      <c r="BD597" s="329"/>
      <c r="BE597" s="329"/>
      <c r="BF597" s="329"/>
      <c r="BG597" s="329"/>
      <c r="BH597" s="329"/>
      <c r="BI597" s="329"/>
      <c r="BJ597" s="45"/>
      <c r="BK597" s="45"/>
      <c r="BL597" s="45"/>
      <c r="BM597" s="45"/>
      <c r="BN597" s="45"/>
      <c r="BO597" s="45"/>
      <c r="BP597" s="45"/>
      <c r="BQ597" s="45"/>
      <c r="BR597" s="45"/>
      <c r="BS597" s="45"/>
      <c r="BT597" s="45"/>
      <c r="BU597" s="45"/>
      <c r="BV597" s="45"/>
      <c r="BW597" s="45"/>
      <c r="BX597" s="45"/>
      <c r="BY597" s="45"/>
      <c r="BZ597" s="45"/>
      <c r="CA597" s="45"/>
      <c r="CB597" s="45"/>
      <c r="CC597" s="45"/>
      <c r="CD597" s="45"/>
      <c r="CE597" s="45"/>
      <c r="CF597" s="45"/>
      <c r="CG597" s="45"/>
      <c r="CH597" s="45"/>
      <c r="CI597" s="45"/>
      <c r="CJ597" s="45"/>
      <c r="CK597" s="45"/>
      <c r="CL597" s="45"/>
      <c r="CM597" s="45"/>
      <c r="CN597" s="45"/>
      <c r="CO597" s="45"/>
      <c r="CP597" s="45"/>
      <c r="CQ597" s="45"/>
      <c r="CR597" s="45"/>
      <c r="CS597" s="45"/>
      <c r="CT597" s="45"/>
      <c r="CU597" s="45"/>
      <c r="CV597" s="45"/>
      <c r="CW597" s="45"/>
      <c r="CX597" s="45"/>
      <c r="CY597" s="40"/>
      <c r="CZ597" s="42"/>
      <c r="DA597" s="43"/>
      <c r="DB597" s="42"/>
      <c r="DC597" s="43"/>
      <c r="DD597" s="42"/>
      <c r="DE597" s="43"/>
      <c r="DF597" s="42"/>
      <c r="DG597" s="52"/>
      <c r="DH597" s="329"/>
      <c r="DI597" s="39"/>
    </row>
    <row r="598" spans="1:113" s="38" customFormat="1" ht="27" hidden="1" customHeight="1" x14ac:dyDescent="0.25">
      <c r="A598" s="662"/>
      <c r="B598" s="630"/>
      <c r="C598" s="665"/>
      <c r="D598" s="665"/>
      <c r="E598" s="665"/>
      <c r="F598" s="665"/>
      <c r="G598" s="665"/>
      <c r="H598" s="59" t="s">
        <v>78</v>
      </c>
      <c r="I598" s="327">
        <v>1</v>
      </c>
      <c r="J598" s="329" t="s">
        <v>47</v>
      </c>
      <c r="K598" s="329" t="s">
        <v>27</v>
      </c>
      <c r="L598" s="310" t="s">
        <v>26</v>
      </c>
      <c r="M598" s="341" t="s">
        <v>37</v>
      </c>
      <c r="N598" s="51" t="s">
        <v>24</v>
      </c>
      <c r="O598" s="50">
        <v>1</v>
      </c>
      <c r="P598" s="341"/>
      <c r="Q598" s="341"/>
      <c r="R598" s="341"/>
      <c r="S598" s="341"/>
      <c r="T598" s="341" t="s">
        <v>24</v>
      </c>
      <c r="U598" s="341"/>
      <c r="V598" s="341"/>
      <c r="W598" s="341"/>
      <c r="X598" s="341"/>
      <c r="Y598" s="341"/>
      <c r="Z598" s="341"/>
      <c r="AA598" s="47">
        <f>COUNTIF(P598:Z598,"x")</f>
        <v>1</v>
      </c>
      <c r="AB598" s="341"/>
      <c r="AC598" s="341"/>
      <c r="AD598" s="329"/>
      <c r="AE598" s="329"/>
      <c r="AF598" s="329"/>
      <c r="AG598" s="329"/>
      <c r="AH598" s="329"/>
      <c r="AI598" s="329"/>
      <c r="AJ598" s="329"/>
      <c r="AK598" s="329"/>
      <c r="AL598" s="329"/>
      <c r="AM598" s="329"/>
      <c r="AN598" s="329"/>
      <c r="AO598" s="329"/>
      <c r="AP598" s="329"/>
      <c r="AQ598" s="329"/>
      <c r="AR598" s="329"/>
      <c r="AS598" s="329" t="s">
        <v>46</v>
      </c>
      <c r="AT598" s="329" t="s">
        <v>40</v>
      </c>
      <c r="AU598" s="329"/>
      <c r="AV598" s="329"/>
      <c r="AW598" s="329"/>
      <c r="AX598" s="329"/>
      <c r="AY598" s="39"/>
      <c r="AZ598" s="39"/>
      <c r="BA598" s="39"/>
      <c r="BB598" s="39"/>
      <c r="BC598" s="329"/>
      <c r="BD598" s="329"/>
      <c r="BE598" s="329"/>
      <c r="BF598" s="329"/>
      <c r="BG598" s="329"/>
      <c r="BH598" s="329"/>
      <c r="BI598" s="329"/>
      <c r="BJ598" s="45">
        <v>2</v>
      </c>
      <c r="BK598" s="45">
        <v>2</v>
      </c>
      <c r="BL598" s="45">
        <v>2</v>
      </c>
      <c r="BM598" s="45">
        <v>2</v>
      </c>
      <c r="BN598" s="45">
        <v>2</v>
      </c>
      <c r="BO598" s="45">
        <v>2</v>
      </c>
      <c r="BP598" s="45">
        <v>2</v>
      </c>
      <c r="BQ598" s="45">
        <v>2</v>
      </c>
      <c r="BR598" s="45">
        <v>2</v>
      </c>
      <c r="BS598" s="45">
        <v>2</v>
      </c>
      <c r="BT598" s="45">
        <v>2</v>
      </c>
      <c r="BU598" s="45">
        <v>2</v>
      </c>
      <c r="BV598" s="45">
        <v>2</v>
      </c>
      <c r="BW598" s="45">
        <v>2</v>
      </c>
      <c r="BX598" s="45">
        <v>2</v>
      </c>
      <c r="BY598" s="45">
        <v>2</v>
      </c>
      <c r="BZ598" s="45">
        <v>2</v>
      </c>
      <c r="CA598" s="45">
        <v>2</v>
      </c>
      <c r="CB598" s="45">
        <v>2</v>
      </c>
      <c r="CC598" s="45">
        <v>2</v>
      </c>
      <c r="CD598" s="45">
        <v>2</v>
      </c>
      <c r="CE598" s="45">
        <v>2</v>
      </c>
      <c r="CF598" s="45">
        <v>2</v>
      </c>
      <c r="CG598" s="45">
        <v>2</v>
      </c>
      <c r="CH598" s="45">
        <v>2</v>
      </c>
      <c r="CI598" s="45">
        <v>2</v>
      </c>
      <c r="CJ598" s="45">
        <v>2</v>
      </c>
      <c r="CK598" s="45">
        <v>2</v>
      </c>
      <c r="CL598" s="45">
        <v>2</v>
      </c>
      <c r="CM598" s="45">
        <v>2</v>
      </c>
      <c r="CN598" s="45">
        <v>2</v>
      </c>
      <c r="CO598" s="45">
        <v>2</v>
      </c>
      <c r="CP598" s="45">
        <v>2</v>
      </c>
      <c r="CQ598" s="45">
        <v>2</v>
      </c>
      <c r="CR598" s="45">
        <v>2</v>
      </c>
      <c r="CS598" s="45">
        <v>2</v>
      </c>
      <c r="CT598" s="45">
        <v>2</v>
      </c>
      <c r="CU598" s="45"/>
      <c r="CV598" s="45"/>
      <c r="CW598" s="45"/>
      <c r="CX598" s="45">
        <v>2</v>
      </c>
      <c r="CY598" s="43">
        <f>COUNTIF($BI598:$CX598,2)</f>
        <v>38</v>
      </c>
      <c r="CZ598" s="42">
        <f>CY598/COUNTA($BI598:$CX598)</f>
        <v>1</v>
      </c>
      <c r="DA598" s="43">
        <f>COUNTIF($BI598:$CX598,1)</f>
        <v>0</v>
      </c>
      <c r="DB598" s="42">
        <f>DA598/COUNTA($BI598:$CX598)</f>
        <v>0</v>
      </c>
      <c r="DC598" s="43">
        <f>COUNTIF($BI598:$CX598,0)</f>
        <v>0</v>
      </c>
      <c r="DD598" s="42">
        <f>DC598/COUNTA($BI598:$CX598)</f>
        <v>0</v>
      </c>
      <c r="DE598" s="43">
        <f>COUNTIF($BI598:$CX598,"KĐG")</f>
        <v>0</v>
      </c>
      <c r="DF598" s="42">
        <f>DE598/COUNTA($BI598:$CX598)</f>
        <v>0</v>
      </c>
      <c r="DG598" s="52">
        <f>(((CY598*2)+(DA598*1)+(DC598*0)))/COUNTA($BI598:$CX598)</f>
        <v>2</v>
      </c>
      <c r="DH598" s="43" t="str">
        <f>IF(DG598&gt;=1.6,"Đạt mục tiêu",IF(DG598&gt;=1,"Cần cố gắng","Chưa đạt"))</f>
        <v>Đạt mục tiêu</v>
      </c>
      <c r="DI598" s="39"/>
    </row>
    <row r="599" spans="1:113" s="38" customFormat="1" ht="27" hidden="1" customHeight="1" x14ac:dyDescent="0.25">
      <c r="A599" s="662"/>
      <c r="B599" s="664"/>
      <c r="C599" s="665"/>
      <c r="D599" s="665"/>
      <c r="E599" s="665"/>
      <c r="F599" s="665"/>
      <c r="G599" s="665"/>
      <c r="H599" s="329" t="s">
        <v>77</v>
      </c>
      <c r="I599" s="327"/>
      <c r="J599" s="329" t="s">
        <v>49</v>
      </c>
      <c r="K599" s="329" t="s">
        <v>27</v>
      </c>
      <c r="L599" s="310" t="s">
        <v>26</v>
      </c>
      <c r="M599" s="341" t="s">
        <v>37</v>
      </c>
      <c r="N599" s="51" t="s">
        <v>24</v>
      </c>
      <c r="O599" s="50"/>
      <c r="P599" s="341"/>
      <c r="Q599" s="341"/>
      <c r="R599" s="341"/>
      <c r="S599" s="341"/>
      <c r="T599" s="341"/>
      <c r="U599" s="341"/>
      <c r="V599" s="341"/>
      <c r="W599" s="341"/>
      <c r="X599" s="341" t="s">
        <v>24</v>
      </c>
      <c r="Y599" s="341"/>
      <c r="Z599" s="341"/>
      <c r="AA599" s="47">
        <f>COUNTIF(P599:Z599,"x")</f>
        <v>1</v>
      </c>
      <c r="AB599" s="341"/>
      <c r="AC599" s="341"/>
      <c r="AD599" s="329"/>
      <c r="AE599" s="329"/>
      <c r="AF599" s="329"/>
      <c r="AG599" s="329"/>
      <c r="AH599" s="329"/>
      <c r="AI599" s="329"/>
      <c r="AJ599" s="329"/>
      <c r="AK599" s="329"/>
      <c r="AL599" s="329"/>
      <c r="AM599" s="329"/>
      <c r="AN599" s="329"/>
      <c r="AO599" s="329"/>
      <c r="AP599" s="329"/>
      <c r="AQ599" s="329"/>
      <c r="AR599" s="329"/>
      <c r="AS599" s="329"/>
      <c r="AT599" s="329"/>
      <c r="AU599" s="329"/>
      <c r="AV599" s="329"/>
      <c r="AW599" s="329"/>
      <c r="AX599" s="329"/>
      <c r="AY599" s="39"/>
      <c r="AZ599" s="39"/>
      <c r="BA599" s="39"/>
      <c r="BB599" s="39"/>
      <c r="BC599" s="329"/>
      <c r="BD599" s="329" t="s">
        <v>46</v>
      </c>
      <c r="BE599" s="329"/>
      <c r="BF599" s="329"/>
      <c r="BG599" s="329"/>
      <c r="BH599" s="329"/>
      <c r="BI599" s="329"/>
      <c r="BJ599" s="45">
        <v>2</v>
      </c>
      <c r="BK599" s="45">
        <v>2</v>
      </c>
      <c r="BL599" s="45">
        <v>2</v>
      </c>
      <c r="BM599" s="45">
        <v>2</v>
      </c>
      <c r="BN599" s="45">
        <v>2</v>
      </c>
      <c r="BO599" s="45">
        <v>2</v>
      </c>
      <c r="BP599" s="45">
        <v>2</v>
      </c>
      <c r="BQ599" s="45">
        <v>2</v>
      </c>
      <c r="BR599" s="45">
        <v>2</v>
      </c>
      <c r="BS599" s="45">
        <v>2</v>
      </c>
      <c r="BT599" s="45">
        <v>2</v>
      </c>
      <c r="BU599" s="45">
        <v>2</v>
      </c>
      <c r="BV599" s="45">
        <v>2</v>
      </c>
      <c r="BW599" s="45">
        <v>2</v>
      </c>
      <c r="BX599" s="45">
        <v>2</v>
      </c>
      <c r="BY599" s="45">
        <v>2</v>
      </c>
      <c r="BZ599" s="45">
        <v>2</v>
      </c>
      <c r="CA599" s="45">
        <v>2</v>
      </c>
      <c r="CB599" s="45">
        <v>2</v>
      </c>
      <c r="CC599" s="45">
        <v>2</v>
      </c>
      <c r="CD599" s="45">
        <v>2</v>
      </c>
      <c r="CE599" s="45">
        <v>2</v>
      </c>
      <c r="CF599" s="45">
        <v>2</v>
      </c>
      <c r="CG599" s="45">
        <v>2</v>
      </c>
      <c r="CH599" s="45">
        <v>2</v>
      </c>
      <c r="CI599" s="45">
        <v>2</v>
      </c>
      <c r="CJ599" s="45">
        <v>2</v>
      </c>
      <c r="CK599" s="45">
        <v>2</v>
      </c>
      <c r="CL599" s="45">
        <v>2</v>
      </c>
      <c r="CM599" s="45">
        <v>2</v>
      </c>
      <c r="CN599" s="45">
        <v>2</v>
      </c>
      <c r="CO599" s="45">
        <v>2</v>
      </c>
      <c r="CP599" s="45">
        <v>2</v>
      </c>
      <c r="CQ599" s="45">
        <v>2</v>
      </c>
      <c r="CR599" s="45">
        <v>2</v>
      </c>
      <c r="CS599" s="45">
        <v>2</v>
      </c>
      <c r="CT599" s="45">
        <v>2</v>
      </c>
      <c r="CU599" s="45"/>
      <c r="CV599" s="45"/>
      <c r="CW599" s="45"/>
      <c r="CX599" s="45">
        <v>2</v>
      </c>
      <c r="CY599" s="43">
        <f>COUNTIF($BI599:$CX599,2)</f>
        <v>38</v>
      </c>
      <c r="CZ599" s="42">
        <f>CY599/COUNTA($BI599:$CX599)</f>
        <v>1</v>
      </c>
      <c r="DA599" s="43">
        <f>COUNTIF($BI599:$CX599,1)</f>
        <v>0</v>
      </c>
      <c r="DB599" s="42">
        <f>DA599/COUNTA($BI599:$CX599)</f>
        <v>0</v>
      </c>
      <c r="DC599" s="43">
        <f>COUNTIF($BI599:$CX599,0)</f>
        <v>0</v>
      </c>
      <c r="DD599" s="42">
        <f>DC599/COUNTA($BI599:$CX599)</f>
        <v>0</v>
      </c>
      <c r="DE599" s="43">
        <f>COUNTIF($BI599:$CX599,"KĐG")</f>
        <v>0</v>
      </c>
      <c r="DF599" s="42">
        <f>DE599/COUNTA($BI599:$CX599)</f>
        <v>0</v>
      </c>
      <c r="DG599" s="52">
        <f>(((CY599*2)+(DA599*1)+(DC599*0)))/COUNTA($BI599:$CX599)</f>
        <v>2</v>
      </c>
      <c r="DH599" s="43" t="str">
        <f>IF(DG599&gt;=1.6,"Đạt mục tiêu",IF(DG599&gt;=1,"Cần cố gắng","Chưa đạt"))</f>
        <v>Đạt mục tiêu</v>
      </c>
      <c r="DI599" s="39"/>
    </row>
    <row r="600" spans="1:113" s="38" customFormat="1" ht="27" hidden="1" customHeight="1" x14ac:dyDescent="0.25">
      <c r="A600" s="663"/>
      <c r="B600" s="631"/>
      <c r="C600" s="623"/>
      <c r="D600" s="623"/>
      <c r="E600" s="623"/>
      <c r="F600" s="623"/>
      <c r="G600" s="623"/>
      <c r="H600" s="329" t="s">
        <v>76</v>
      </c>
      <c r="I600" s="327"/>
      <c r="J600" s="329" t="s">
        <v>41</v>
      </c>
      <c r="K600" s="329" t="s">
        <v>27</v>
      </c>
      <c r="L600" s="310" t="s">
        <v>26</v>
      </c>
      <c r="M600" s="341" t="s">
        <v>37</v>
      </c>
      <c r="N600" s="51" t="s">
        <v>24</v>
      </c>
      <c r="O600" s="50"/>
      <c r="P600" s="341"/>
      <c r="Q600" s="341"/>
      <c r="R600" s="341"/>
      <c r="S600" s="341"/>
      <c r="T600" s="341"/>
      <c r="U600" s="341"/>
      <c r="V600" s="341"/>
      <c r="W600" s="341"/>
      <c r="X600" s="341"/>
      <c r="Y600" s="341" t="s">
        <v>24</v>
      </c>
      <c r="Z600" s="341"/>
      <c r="AA600" s="47">
        <f>COUNTIF(P600:Z600,"x")</f>
        <v>1</v>
      </c>
      <c r="AB600" s="341"/>
      <c r="AC600" s="341"/>
      <c r="AD600" s="329"/>
      <c r="AE600" s="329"/>
      <c r="AF600" s="329"/>
      <c r="AG600" s="329"/>
      <c r="AH600" s="329"/>
      <c r="AI600" s="329"/>
      <c r="AJ600" s="329"/>
      <c r="AK600" s="329"/>
      <c r="AL600" s="329"/>
      <c r="AM600" s="329"/>
      <c r="AN600" s="329"/>
      <c r="AO600" s="329"/>
      <c r="AP600" s="329"/>
      <c r="AQ600" s="329"/>
      <c r="AR600" s="329"/>
      <c r="AS600" s="329"/>
      <c r="AT600" s="329"/>
      <c r="AU600" s="329"/>
      <c r="AV600" s="329"/>
      <c r="AW600" s="329"/>
      <c r="AX600" s="329"/>
      <c r="AY600" s="39"/>
      <c r="AZ600" s="39"/>
      <c r="BA600" s="39"/>
      <c r="BB600" s="39"/>
      <c r="BC600" s="329"/>
      <c r="BD600" s="329"/>
      <c r="BE600" s="329" t="s">
        <v>40</v>
      </c>
      <c r="BF600" s="329"/>
      <c r="BG600" s="329"/>
      <c r="BH600" s="329"/>
      <c r="BI600" s="329"/>
      <c r="BJ600" s="45">
        <v>2</v>
      </c>
      <c r="BK600" s="45">
        <v>2</v>
      </c>
      <c r="BL600" s="45">
        <v>2</v>
      </c>
      <c r="BM600" s="45">
        <v>2</v>
      </c>
      <c r="BN600" s="45">
        <v>2</v>
      </c>
      <c r="BO600" s="45">
        <v>2</v>
      </c>
      <c r="BP600" s="45">
        <v>2</v>
      </c>
      <c r="BQ600" s="45">
        <v>2</v>
      </c>
      <c r="BR600" s="45">
        <v>2</v>
      </c>
      <c r="BS600" s="45">
        <v>2</v>
      </c>
      <c r="BT600" s="45">
        <v>2</v>
      </c>
      <c r="BU600" s="45">
        <v>2</v>
      </c>
      <c r="BV600" s="45">
        <v>2</v>
      </c>
      <c r="BW600" s="45">
        <v>2</v>
      </c>
      <c r="BX600" s="45">
        <v>2</v>
      </c>
      <c r="BY600" s="45">
        <v>2</v>
      </c>
      <c r="BZ600" s="45">
        <v>2</v>
      </c>
      <c r="CA600" s="45">
        <v>2</v>
      </c>
      <c r="CB600" s="45">
        <v>2</v>
      </c>
      <c r="CC600" s="45">
        <v>2</v>
      </c>
      <c r="CD600" s="45">
        <v>2</v>
      </c>
      <c r="CE600" s="45">
        <v>2</v>
      </c>
      <c r="CF600" s="45">
        <v>2</v>
      </c>
      <c r="CG600" s="45">
        <v>2</v>
      </c>
      <c r="CH600" s="45">
        <v>2</v>
      </c>
      <c r="CI600" s="45">
        <v>2</v>
      </c>
      <c r="CJ600" s="45">
        <v>2</v>
      </c>
      <c r="CK600" s="45">
        <v>2</v>
      </c>
      <c r="CL600" s="45">
        <v>2</v>
      </c>
      <c r="CM600" s="45">
        <v>2</v>
      </c>
      <c r="CN600" s="45">
        <v>2</v>
      </c>
      <c r="CO600" s="45">
        <v>2</v>
      </c>
      <c r="CP600" s="45">
        <v>2</v>
      </c>
      <c r="CQ600" s="45">
        <v>2</v>
      </c>
      <c r="CR600" s="45">
        <v>2</v>
      </c>
      <c r="CS600" s="45">
        <v>2</v>
      </c>
      <c r="CT600" s="45">
        <v>2</v>
      </c>
      <c r="CU600" s="45"/>
      <c r="CV600" s="45"/>
      <c r="CW600" s="45"/>
      <c r="CX600" s="45">
        <v>2</v>
      </c>
      <c r="CY600" s="43">
        <f>COUNTIF($BI600:$CX600,2)</f>
        <v>38</v>
      </c>
      <c r="CZ600" s="42">
        <f>CY600/COUNTA($BI600:$CX600)</f>
        <v>1</v>
      </c>
      <c r="DA600" s="43">
        <f>COUNTIF($BI600:$CX600,1)</f>
        <v>0</v>
      </c>
      <c r="DB600" s="42">
        <f>DA600/COUNTA($BI600:$CX600)</f>
        <v>0</v>
      </c>
      <c r="DC600" s="43">
        <f>COUNTIF($BI600:$CX600,0)</f>
        <v>0</v>
      </c>
      <c r="DD600" s="42">
        <f>DC600/COUNTA($BI600:$CX600)</f>
        <v>0</v>
      </c>
      <c r="DE600" s="43">
        <f>COUNTIF($BI600:$CX600,"KĐG")</f>
        <v>0</v>
      </c>
      <c r="DF600" s="42">
        <f>DE600/COUNTA($BI600:$CX600)</f>
        <v>0</v>
      </c>
      <c r="DG600" s="52">
        <f>(((CY600*2)+(DA600*1)+(DC600*0)))/COUNTA($BI600:$CX600)</f>
        <v>2</v>
      </c>
      <c r="DH600" s="43" t="str">
        <f>IF(DG600&gt;=1.6,"Đạt mục tiêu",IF(DG600&gt;=1,"Cần cố gắng","Chưa đạt"))</f>
        <v>Đạt mục tiêu</v>
      </c>
      <c r="DI600" s="39"/>
    </row>
    <row r="601" spans="1:113" s="38" customFormat="1" ht="36" customHeight="1" x14ac:dyDescent="0.25">
      <c r="A601" s="646">
        <v>68</v>
      </c>
      <c r="B601" s="629"/>
      <c r="C601" s="655" t="s">
        <v>75</v>
      </c>
      <c r="D601" s="658" t="s">
        <v>35</v>
      </c>
      <c r="E601" s="655" t="s">
        <v>75</v>
      </c>
      <c r="F601" s="623" t="s">
        <v>34</v>
      </c>
      <c r="G601" s="623" t="s">
        <v>75</v>
      </c>
      <c r="H601" s="330" t="s">
        <v>74</v>
      </c>
      <c r="I601" s="528" t="s">
        <v>1123</v>
      </c>
      <c r="J601" s="259" t="s">
        <v>33</v>
      </c>
      <c r="K601" s="580" t="s">
        <v>27</v>
      </c>
      <c r="L601" s="416" t="s">
        <v>26</v>
      </c>
      <c r="M601" s="341" t="s">
        <v>37</v>
      </c>
      <c r="N601" s="51" t="s">
        <v>24</v>
      </c>
      <c r="O601" s="50"/>
      <c r="P601" s="341" t="s">
        <v>24</v>
      </c>
      <c r="Q601" s="341"/>
      <c r="R601" s="341"/>
      <c r="S601" s="341"/>
      <c r="T601" s="341"/>
      <c r="U601" s="341"/>
      <c r="V601" s="341"/>
      <c r="W601" s="341"/>
      <c r="X601" s="341"/>
      <c r="Y601" s="341"/>
      <c r="Z601" s="341"/>
      <c r="AA601" s="47">
        <f>COUNTIF(P601:Z601,"x")</f>
        <v>1</v>
      </c>
      <c r="AB601" s="329"/>
      <c r="AC601" s="341"/>
      <c r="AD601" s="329" t="s">
        <v>40</v>
      </c>
      <c r="AE601" s="329"/>
      <c r="AF601" s="329"/>
      <c r="AG601" s="329"/>
      <c r="AH601" s="329"/>
      <c r="AI601" s="329"/>
      <c r="AJ601" s="329"/>
      <c r="AK601" s="329"/>
      <c r="AL601" s="329"/>
      <c r="AM601" s="329"/>
      <c r="AN601" s="329"/>
      <c r="AO601" s="329"/>
      <c r="AP601" s="329"/>
      <c r="AQ601" s="329"/>
      <c r="AR601" s="329"/>
      <c r="AS601" s="329"/>
      <c r="AT601" s="329"/>
      <c r="AU601" s="329"/>
      <c r="AV601" s="329"/>
      <c r="AW601" s="329"/>
      <c r="AX601" s="329"/>
      <c r="AY601" s="580" t="s">
        <v>40</v>
      </c>
      <c r="AZ601" s="477"/>
      <c r="BA601" s="47"/>
      <c r="BB601" s="47"/>
      <c r="BC601" s="329"/>
      <c r="BD601" s="329"/>
      <c r="BE601" s="329"/>
      <c r="BF601" s="329"/>
      <c r="BG601" s="329"/>
      <c r="BH601" s="329"/>
      <c r="BI601" s="329"/>
      <c r="BJ601" s="45">
        <v>2</v>
      </c>
      <c r="BK601" s="45">
        <v>1</v>
      </c>
      <c r="BL601" s="45">
        <v>2</v>
      </c>
      <c r="BM601" s="45">
        <v>2</v>
      </c>
      <c r="BN601" s="45">
        <v>2</v>
      </c>
      <c r="BO601" s="45">
        <v>2</v>
      </c>
      <c r="BP601" s="45">
        <v>2</v>
      </c>
      <c r="BQ601" s="45">
        <v>2</v>
      </c>
      <c r="BR601" s="45">
        <v>2</v>
      </c>
      <c r="BS601" s="45">
        <v>2</v>
      </c>
      <c r="BT601" s="45">
        <v>1</v>
      </c>
      <c r="BU601" s="45">
        <v>2</v>
      </c>
      <c r="BV601" s="45">
        <v>2</v>
      </c>
      <c r="BW601" s="45">
        <v>2</v>
      </c>
      <c r="BX601" s="45">
        <v>2</v>
      </c>
      <c r="BY601" s="45">
        <v>2</v>
      </c>
      <c r="BZ601" s="45">
        <v>1</v>
      </c>
      <c r="CA601" s="45">
        <v>2</v>
      </c>
      <c r="CB601" s="45">
        <v>2</v>
      </c>
      <c r="CC601" s="45">
        <v>2</v>
      </c>
      <c r="CD601" s="45">
        <v>2</v>
      </c>
      <c r="CE601" s="45">
        <v>2</v>
      </c>
      <c r="CF601" s="45">
        <v>2</v>
      </c>
      <c r="CG601" s="45">
        <v>2</v>
      </c>
      <c r="CH601" s="45">
        <v>2</v>
      </c>
      <c r="CI601" s="45">
        <v>2</v>
      </c>
      <c r="CJ601" s="45">
        <v>2</v>
      </c>
      <c r="CK601" s="45">
        <v>2</v>
      </c>
      <c r="CL601" s="45">
        <v>2</v>
      </c>
      <c r="CM601" s="45">
        <v>2</v>
      </c>
      <c r="CN601" s="45">
        <v>1</v>
      </c>
      <c r="CO601" s="45">
        <v>2</v>
      </c>
      <c r="CP601" s="45">
        <v>2</v>
      </c>
      <c r="CQ601" s="45">
        <v>2</v>
      </c>
      <c r="CR601" s="45">
        <v>2</v>
      </c>
      <c r="CS601" s="45">
        <v>2</v>
      </c>
      <c r="CT601" s="45">
        <v>2</v>
      </c>
      <c r="CU601" s="45">
        <v>2</v>
      </c>
      <c r="CV601" s="45">
        <v>2</v>
      </c>
      <c r="CW601" s="45">
        <v>2</v>
      </c>
      <c r="CX601" s="45">
        <v>2</v>
      </c>
      <c r="CY601" s="43">
        <f>COUNTIF($BI601:$CX601,2)</f>
        <v>37</v>
      </c>
      <c r="CZ601" s="42">
        <f>CY601/COUNTA($BI601:$CX601)</f>
        <v>0.90243902439024393</v>
      </c>
      <c r="DA601" s="43">
        <f>COUNTIF($BI601:$CX601,1)</f>
        <v>4</v>
      </c>
      <c r="DB601" s="42">
        <f>DA601/COUNTA($BI601:$CX601)</f>
        <v>9.7560975609756101E-2</v>
      </c>
      <c r="DC601" s="43">
        <f>COUNTIF($BI601:$CX601,0)</f>
        <v>0</v>
      </c>
      <c r="DD601" s="42">
        <f>DC601/COUNTA($BI601:$CX601)</f>
        <v>0</v>
      </c>
      <c r="DE601" s="43">
        <f>COUNTIF($BI601:$CX601,"KĐG")</f>
        <v>0</v>
      </c>
      <c r="DF601" s="42">
        <f>DE601/COUNTA($BI601:$CX601)</f>
        <v>0</v>
      </c>
      <c r="DG601" s="52">
        <f>(((CY601*2)+(DA601*1)+(DC601*0)))/COUNTA($BI601:$CX601)</f>
        <v>1.9024390243902438</v>
      </c>
      <c r="DH601" s="43" t="str">
        <f>IF(DG601&gt;=1.6,"Đạt mục tiêu",IF(DG601&gt;=1,"Cần cố gắng","Chưa đạt"))</f>
        <v>Đạt mục tiêu</v>
      </c>
      <c r="DI601" s="47"/>
    </row>
    <row r="602" spans="1:113" s="38" customFormat="1" ht="37.5" customHeight="1" x14ac:dyDescent="0.25">
      <c r="A602" s="647"/>
      <c r="B602" s="630"/>
      <c r="C602" s="656"/>
      <c r="D602" s="659"/>
      <c r="E602" s="656"/>
      <c r="F602" s="623"/>
      <c r="G602" s="623"/>
      <c r="H602" s="398" t="s">
        <v>1156</v>
      </c>
      <c r="I602" s="528" t="s">
        <v>1123</v>
      </c>
      <c r="J602" s="259"/>
      <c r="K602" s="421" t="s">
        <v>27</v>
      </c>
      <c r="L602" s="416"/>
      <c r="M602" s="341"/>
      <c r="N602" s="51"/>
      <c r="O602" s="50"/>
      <c r="P602" s="341"/>
      <c r="Q602" s="341"/>
      <c r="R602" s="341"/>
      <c r="S602" s="341"/>
      <c r="T602" s="341"/>
      <c r="U602" s="341"/>
      <c r="V602" s="341"/>
      <c r="W602" s="341"/>
      <c r="X602" s="341"/>
      <c r="Y602" s="341"/>
      <c r="Z602" s="341"/>
      <c r="AA602" s="47"/>
      <c r="AB602" s="329"/>
      <c r="AC602" s="341"/>
      <c r="AD602" s="329"/>
      <c r="AE602" s="329"/>
      <c r="AF602" s="329"/>
      <c r="AG602" s="329"/>
      <c r="AH602" s="329"/>
      <c r="AI602" s="329"/>
      <c r="AJ602" s="329"/>
      <c r="AK602" s="329"/>
      <c r="AL602" s="329"/>
      <c r="AM602" s="329"/>
      <c r="AN602" s="329"/>
      <c r="AO602" s="329"/>
      <c r="AP602" s="329"/>
      <c r="AQ602" s="329"/>
      <c r="AR602" s="329"/>
      <c r="AS602" s="329"/>
      <c r="AT602" s="329"/>
      <c r="AU602" s="329"/>
      <c r="AV602" s="329"/>
      <c r="AW602" s="329"/>
      <c r="AX602" s="46"/>
      <c r="AY602" s="601"/>
      <c r="AZ602" s="47"/>
      <c r="BA602" s="47"/>
      <c r="BB602" s="47" t="s">
        <v>40</v>
      </c>
      <c r="BC602" s="329"/>
      <c r="BD602" s="329"/>
      <c r="BE602" s="329"/>
      <c r="BF602" s="329"/>
      <c r="BG602" s="329"/>
      <c r="BH602" s="329"/>
      <c r="BI602" s="329"/>
      <c r="BJ602" s="45"/>
      <c r="BK602" s="45"/>
      <c r="BL602" s="45"/>
      <c r="BM602" s="45"/>
      <c r="BN602" s="45"/>
      <c r="BO602" s="45"/>
      <c r="BP602" s="45"/>
      <c r="BQ602" s="45"/>
      <c r="BR602" s="45"/>
      <c r="BS602" s="45"/>
      <c r="BT602" s="45"/>
      <c r="BU602" s="45"/>
      <c r="BV602" s="45"/>
      <c r="BW602" s="45"/>
      <c r="BX602" s="45"/>
      <c r="BY602" s="45"/>
      <c r="BZ602" s="45"/>
      <c r="CA602" s="45"/>
      <c r="CB602" s="45"/>
      <c r="CC602" s="45"/>
      <c r="CD602" s="45"/>
      <c r="CE602" s="45"/>
      <c r="CF602" s="45"/>
      <c r="CG602" s="45"/>
      <c r="CH602" s="45"/>
      <c r="CI602" s="45"/>
      <c r="CJ602" s="45"/>
      <c r="CK602" s="45"/>
      <c r="CL602" s="45"/>
      <c r="CM602" s="45"/>
      <c r="CN602" s="45"/>
      <c r="CO602" s="45"/>
      <c r="CP602" s="45"/>
      <c r="CQ602" s="45"/>
      <c r="CR602" s="45"/>
      <c r="CS602" s="45"/>
      <c r="CT602" s="45"/>
      <c r="CU602" s="45"/>
      <c r="CV602" s="45"/>
      <c r="CW602" s="45"/>
      <c r="CX602" s="45"/>
      <c r="CY602" s="43"/>
      <c r="CZ602" s="42"/>
      <c r="DA602" s="43"/>
      <c r="DB602" s="42"/>
      <c r="DC602" s="43"/>
      <c r="DD602" s="42"/>
      <c r="DE602" s="43"/>
      <c r="DF602" s="42"/>
      <c r="DG602" s="52"/>
      <c r="DH602" s="395"/>
      <c r="DI602" s="47"/>
    </row>
    <row r="603" spans="1:113" ht="36.75" customHeight="1" x14ac:dyDescent="0.25">
      <c r="A603" s="647"/>
      <c r="B603" s="630"/>
      <c r="C603" s="656"/>
      <c r="D603" s="659"/>
      <c r="E603" s="656"/>
      <c r="F603" s="623"/>
      <c r="G603" s="623"/>
      <c r="H603" s="497" t="s">
        <v>73</v>
      </c>
      <c r="I603" s="528" t="s">
        <v>1123</v>
      </c>
      <c r="J603" s="18" t="s">
        <v>33</v>
      </c>
      <c r="K603" s="18" t="s">
        <v>27</v>
      </c>
      <c r="L603" s="417" t="s">
        <v>26</v>
      </c>
      <c r="M603" s="318" t="s">
        <v>37</v>
      </c>
      <c r="N603" s="342" t="s">
        <v>24</v>
      </c>
      <c r="O603" s="58"/>
      <c r="P603" s="318"/>
      <c r="Q603" s="318"/>
      <c r="R603" s="318"/>
      <c r="S603" s="318"/>
      <c r="T603" s="318"/>
      <c r="U603" s="318"/>
      <c r="V603" s="318" t="s">
        <v>24</v>
      </c>
      <c r="W603" s="318"/>
      <c r="X603" s="318"/>
      <c r="Y603" s="318"/>
      <c r="Z603" s="318"/>
      <c r="AA603" s="47">
        <f>COUNTIF(P603:Z603,"x")</f>
        <v>1</v>
      </c>
      <c r="AB603" s="318"/>
      <c r="AC603" s="318"/>
      <c r="AD603" s="318"/>
      <c r="AE603" s="318"/>
      <c r="AF603" s="318"/>
      <c r="AG603" s="318"/>
      <c r="AH603" s="318"/>
      <c r="AI603" s="318"/>
      <c r="AJ603" s="318"/>
      <c r="AK603" s="318"/>
      <c r="AL603" s="318" t="s">
        <v>40</v>
      </c>
      <c r="AM603" s="318" t="s">
        <v>40</v>
      </c>
      <c r="AN603" s="318"/>
      <c r="AO603" s="318"/>
      <c r="AP603" s="318"/>
      <c r="AQ603" s="318"/>
      <c r="AR603" s="318"/>
      <c r="AS603" s="318"/>
      <c r="AT603" s="318"/>
      <c r="AU603" s="318"/>
      <c r="AV603" s="318"/>
      <c r="AW603" s="318" t="s">
        <v>40</v>
      </c>
      <c r="AX603" s="318" t="s">
        <v>40</v>
      </c>
      <c r="AY603" s="18"/>
      <c r="AZ603" s="413"/>
      <c r="BA603" s="320" t="s">
        <v>40</v>
      </c>
      <c r="BB603" s="469"/>
      <c r="BC603" s="318"/>
      <c r="BD603" s="318"/>
      <c r="BE603" s="318"/>
      <c r="BF603" s="318"/>
      <c r="BG603" s="318"/>
      <c r="BH603" s="318"/>
      <c r="BI603" s="318"/>
      <c r="BJ603" s="45">
        <v>2</v>
      </c>
      <c r="BK603" s="45">
        <v>2</v>
      </c>
      <c r="BL603" s="45">
        <v>2</v>
      </c>
      <c r="BM603" s="45">
        <v>2</v>
      </c>
      <c r="BN603" s="45">
        <v>2</v>
      </c>
      <c r="BO603" s="45">
        <v>2</v>
      </c>
      <c r="BP603" s="45">
        <v>2</v>
      </c>
      <c r="BQ603" s="45">
        <v>2</v>
      </c>
      <c r="BR603" s="45">
        <v>2</v>
      </c>
      <c r="BS603" s="45">
        <v>2</v>
      </c>
      <c r="BT603" s="45">
        <v>2</v>
      </c>
      <c r="BU603" s="45">
        <v>2</v>
      </c>
      <c r="BV603" s="45">
        <v>2</v>
      </c>
      <c r="BW603" s="45">
        <v>2</v>
      </c>
      <c r="BX603" s="45">
        <v>2</v>
      </c>
      <c r="BY603" s="45">
        <v>2</v>
      </c>
      <c r="BZ603" s="45">
        <v>2</v>
      </c>
      <c r="CA603" s="45">
        <v>2</v>
      </c>
      <c r="CB603" s="45">
        <v>2</v>
      </c>
      <c r="CC603" s="45">
        <v>2</v>
      </c>
      <c r="CD603" s="45">
        <v>2</v>
      </c>
      <c r="CE603" s="45">
        <v>2</v>
      </c>
      <c r="CF603" s="45">
        <v>2</v>
      </c>
      <c r="CG603" s="45">
        <v>2</v>
      </c>
      <c r="CH603" s="45">
        <v>2</v>
      </c>
      <c r="CI603" s="45">
        <v>2</v>
      </c>
      <c r="CJ603" s="45">
        <v>2</v>
      </c>
      <c r="CK603" s="45">
        <v>2</v>
      </c>
      <c r="CL603" s="45">
        <v>2</v>
      </c>
      <c r="CM603" s="45">
        <v>2</v>
      </c>
      <c r="CN603" s="45">
        <v>2</v>
      </c>
      <c r="CO603" s="45">
        <v>2</v>
      </c>
      <c r="CP603" s="45">
        <v>2</v>
      </c>
      <c r="CQ603" s="45">
        <v>2</v>
      </c>
      <c r="CR603" s="45">
        <v>2</v>
      </c>
      <c r="CS603" s="45">
        <v>2</v>
      </c>
      <c r="CT603" s="45">
        <v>2</v>
      </c>
      <c r="CU603" s="45"/>
      <c r="CV603" s="45"/>
      <c r="CW603" s="45"/>
      <c r="CX603" s="45">
        <v>2</v>
      </c>
      <c r="CY603" s="43">
        <f>COUNTIF($BI603:$CX603,2)</f>
        <v>38</v>
      </c>
      <c r="CZ603" s="42">
        <f>CY603/COUNTA($BI603:$CX603)</f>
        <v>1</v>
      </c>
      <c r="DA603" s="43">
        <f>COUNTIF($BI603:$CX603,1)</f>
        <v>0</v>
      </c>
      <c r="DB603" s="42">
        <f>DA603/COUNTA($BI603:$CX603)</f>
        <v>0</v>
      </c>
      <c r="DC603" s="43">
        <f>COUNTIF($BI603:$CX603,0)</f>
        <v>0</v>
      </c>
      <c r="DD603" s="42">
        <f>DC603/COUNTA($BI603:$CX603)</f>
        <v>0</v>
      </c>
      <c r="DE603" s="43">
        <f>COUNTIF($BI603:$CX603,"KĐG")</f>
        <v>0</v>
      </c>
      <c r="DF603" s="42">
        <f>DE603/COUNTA($BI603:$CX603)</f>
        <v>0</v>
      </c>
      <c r="DG603" s="52">
        <f>(((CY603*2)+(DA603*1)+(DC603*0)))/COUNTA($BI603:$CX603)</f>
        <v>2</v>
      </c>
      <c r="DH603" s="43" t="str">
        <f>IF(DG603&gt;=1.6,"Đạt mục tiêu",IF(DG603&gt;=1,"Cần cố gắng","Chưa đạt"))</f>
        <v>Đạt mục tiêu</v>
      </c>
      <c r="DI603" s="320"/>
    </row>
    <row r="604" spans="1:113" s="38" customFormat="1" ht="24.75" hidden="1" customHeight="1" x14ac:dyDescent="0.25">
      <c r="A604" s="647"/>
      <c r="B604" s="630"/>
      <c r="C604" s="650"/>
      <c r="D604" s="650"/>
      <c r="E604" s="650"/>
      <c r="F604" s="623"/>
      <c r="G604" s="623"/>
      <c r="H604" s="329" t="s">
        <v>72</v>
      </c>
      <c r="I604" s="327"/>
      <c r="J604" s="329" t="s">
        <v>43</v>
      </c>
      <c r="K604" s="329" t="s">
        <v>27</v>
      </c>
      <c r="L604" s="310" t="s">
        <v>26</v>
      </c>
      <c r="M604" s="341" t="s">
        <v>37</v>
      </c>
      <c r="N604" s="51" t="s">
        <v>24</v>
      </c>
      <c r="O604" s="50"/>
      <c r="P604" s="341"/>
      <c r="Q604" s="341"/>
      <c r="R604" s="341"/>
      <c r="S604" s="341" t="s">
        <v>24</v>
      </c>
      <c r="T604" s="341"/>
      <c r="U604" s="341"/>
      <c r="V604" s="341"/>
      <c r="W604" s="341"/>
      <c r="X604" s="341"/>
      <c r="Y604" s="341"/>
      <c r="Z604" s="341"/>
      <c r="AA604" s="47">
        <f>COUNTIF(P604:Z604,"x")</f>
        <v>1</v>
      </c>
      <c r="AB604" s="341"/>
      <c r="AC604" s="341"/>
      <c r="AD604" s="329"/>
      <c r="AE604" s="329"/>
      <c r="AF604" s="329"/>
      <c r="AG604" s="329"/>
      <c r="AH604" s="329"/>
      <c r="AI604" s="329"/>
      <c r="AJ604" s="329"/>
      <c r="AK604" s="329"/>
      <c r="AL604" s="329"/>
      <c r="AM604" s="329"/>
      <c r="AN604" s="329"/>
      <c r="AO604" s="329" t="s">
        <v>40</v>
      </c>
      <c r="AP604" s="329"/>
      <c r="AQ604" s="329"/>
      <c r="AR604" s="329"/>
      <c r="AS604" s="329"/>
      <c r="AT604" s="329" t="s">
        <v>40</v>
      </c>
      <c r="AU604" s="329"/>
      <c r="AV604" s="329"/>
      <c r="AW604" s="329"/>
      <c r="AX604" s="329"/>
      <c r="AY604" s="39"/>
      <c r="AZ604" s="39"/>
      <c r="BA604" s="39"/>
      <c r="BB604" s="39"/>
      <c r="BC604" s="329"/>
      <c r="BD604" s="329"/>
      <c r="BE604" s="329"/>
      <c r="BF604" s="329"/>
      <c r="BG604" s="329"/>
      <c r="BH604" s="329"/>
      <c r="BI604" s="329"/>
      <c r="BJ604" s="45">
        <v>2</v>
      </c>
      <c r="BK604" s="45">
        <v>1</v>
      </c>
      <c r="BL604" s="45">
        <v>2</v>
      </c>
      <c r="BM604" s="45">
        <v>2</v>
      </c>
      <c r="BN604" s="45">
        <v>2</v>
      </c>
      <c r="BO604" s="45">
        <v>2</v>
      </c>
      <c r="BP604" s="45">
        <v>2</v>
      </c>
      <c r="BQ604" s="45">
        <v>2</v>
      </c>
      <c r="BR604" s="45">
        <v>2</v>
      </c>
      <c r="BS604" s="45">
        <v>2</v>
      </c>
      <c r="BT604" s="45">
        <v>1</v>
      </c>
      <c r="BU604" s="45">
        <v>2</v>
      </c>
      <c r="BV604" s="45">
        <v>2</v>
      </c>
      <c r="BW604" s="45">
        <v>2</v>
      </c>
      <c r="BX604" s="45">
        <v>2</v>
      </c>
      <c r="BY604" s="45">
        <v>2</v>
      </c>
      <c r="BZ604" s="45">
        <v>1</v>
      </c>
      <c r="CA604" s="45">
        <v>2</v>
      </c>
      <c r="CB604" s="45">
        <v>2</v>
      </c>
      <c r="CC604" s="45">
        <v>2</v>
      </c>
      <c r="CD604" s="45">
        <v>2</v>
      </c>
      <c r="CE604" s="45">
        <v>2</v>
      </c>
      <c r="CF604" s="45">
        <v>2</v>
      </c>
      <c r="CG604" s="45">
        <v>2</v>
      </c>
      <c r="CH604" s="45">
        <v>2</v>
      </c>
      <c r="CI604" s="45">
        <v>2</v>
      </c>
      <c r="CJ604" s="45">
        <v>2</v>
      </c>
      <c r="CK604" s="45">
        <v>2</v>
      </c>
      <c r="CL604" s="45">
        <v>2</v>
      </c>
      <c r="CM604" s="45">
        <v>2</v>
      </c>
      <c r="CN604" s="45">
        <v>1</v>
      </c>
      <c r="CO604" s="45">
        <v>2</v>
      </c>
      <c r="CP604" s="45">
        <v>2</v>
      </c>
      <c r="CQ604" s="45">
        <v>2</v>
      </c>
      <c r="CR604" s="45">
        <v>2</v>
      </c>
      <c r="CS604" s="45">
        <v>2</v>
      </c>
      <c r="CT604" s="45">
        <v>2</v>
      </c>
      <c r="CU604" s="45">
        <v>2</v>
      </c>
      <c r="CV604" s="45">
        <v>2</v>
      </c>
      <c r="CW604" s="45">
        <v>2</v>
      </c>
      <c r="CX604" s="45">
        <v>2</v>
      </c>
      <c r="CY604" s="40">
        <f>COUNTIF($BI604:$CX604,2)</f>
        <v>37</v>
      </c>
      <c r="CZ604" s="53">
        <f>CY604/COUNTA($BI604:$CX604)</f>
        <v>0.90243902439024393</v>
      </c>
      <c r="DA604" s="43">
        <f>COUNTIF($BJ604:$CX604,1)</f>
        <v>4</v>
      </c>
      <c r="DB604" s="44">
        <f>DA604/33</f>
        <v>0.12121212121212122</v>
      </c>
      <c r="DC604" s="40">
        <f>COUNTIF($BI604:$CX604,0)</f>
        <v>0</v>
      </c>
      <c r="DD604" s="44">
        <f>DC604/COUNTA($BI604:$CX604)</f>
        <v>0</v>
      </c>
      <c r="DE604" s="43">
        <f>COUNTIF($BI604:$CX604,"KĐG")</f>
        <v>0</v>
      </c>
      <c r="DF604" s="42">
        <f>DE604/COUNTA($BI604:$CX604)</f>
        <v>0</v>
      </c>
      <c r="DG604" s="41">
        <f>(((CY604*2)+(DA604*1)+(DC604*0)))/COUNTA($BI604:$CX604)</f>
        <v>1.9024390243902438</v>
      </c>
      <c r="DH604" s="40" t="str">
        <f>IF(DG604&gt;=1.6,"Đạt mục tiêu",IF(DG604&gt;=1,"Cần cố gắng","Chưa đạt"))</f>
        <v>Đạt mục tiêu</v>
      </c>
      <c r="DI604" s="39"/>
    </row>
    <row r="605" spans="1:113" s="38" customFormat="1" ht="37.5" customHeight="1" x14ac:dyDescent="0.25">
      <c r="A605" s="648"/>
      <c r="B605" s="630"/>
      <c r="C605" s="657"/>
      <c r="D605" s="660"/>
      <c r="E605" s="657"/>
      <c r="F605" s="623"/>
      <c r="G605" s="623"/>
      <c r="H605" s="251" t="s">
        <v>71</v>
      </c>
      <c r="I605" s="528" t="s">
        <v>1123</v>
      </c>
      <c r="J605" s="259" t="s">
        <v>33</v>
      </c>
      <c r="K605" s="580" t="s">
        <v>27</v>
      </c>
      <c r="L605" s="416" t="s">
        <v>26</v>
      </c>
      <c r="M605" s="341"/>
      <c r="N605" s="51" t="s">
        <v>24</v>
      </c>
      <c r="O605" s="50"/>
      <c r="P605" s="341"/>
      <c r="Q605" s="341"/>
      <c r="R605" s="341"/>
      <c r="S605" s="341"/>
      <c r="T605" s="341" t="s">
        <v>24</v>
      </c>
      <c r="U605" s="341"/>
      <c r="V605" s="341"/>
      <c r="W605" s="341"/>
      <c r="X605" s="341"/>
      <c r="Y605" s="341"/>
      <c r="Z605" s="341"/>
      <c r="AA605" s="47"/>
      <c r="AB605" s="341"/>
      <c r="AC605" s="341"/>
      <c r="AD605" s="329"/>
      <c r="AE605" s="329"/>
      <c r="AF605" s="329"/>
      <c r="AG605" s="329"/>
      <c r="AH605" s="329"/>
      <c r="AI605" s="329"/>
      <c r="AJ605" s="329"/>
      <c r="AK605" s="329"/>
      <c r="AL605" s="329"/>
      <c r="AM605" s="329"/>
      <c r="AN605" s="329"/>
      <c r="AO605" s="329"/>
      <c r="AP605" s="329"/>
      <c r="AQ605" s="329"/>
      <c r="AR605" s="329"/>
      <c r="AS605" s="329"/>
      <c r="AT605" s="329"/>
      <c r="AU605" s="329"/>
      <c r="AV605" s="329"/>
      <c r="AW605" s="329"/>
      <c r="AX605" s="329"/>
      <c r="AY605" s="580"/>
      <c r="AZ605" s="47" t="s">
        <v>40</v>
      </c>
      <c r="BA605" s="47"/>
      <c r="BB605" s="47"/>
      <c r="BC605" s="329"/>
      <c r="BD605" s="329"/>
      <c r="BE605" s="329"/>
      <c r="BF605" s="329"/>
      <c r="BG605" s="329"/>
      <c r="BH605" s="329"/>
      <c r="BI605" s="329"/>
      <c r="BJ605" s="45"/>
      <c r="BK605" s="45"/>
      <c r="BL605" s="45"/>
      <c r="BM605" s="45"/>
      <c r="BN605" s="45"/>
      <c r="BO605" s="45"/>
      <c r="BP605" s="45"/>
      <c r="BQ605" s="45"/>
      <c r="BR605" s="45"/>
      <c r="BS605" s="45"/>
      <c r="BT605" s="45"/>
      <c r="BU605" s="45"/>
      <c r="BV605" s="45"/>
      <c r="BW605" s="45"/>
      <c r="BX605" s="45"/>
      <c r="BY605" s="45"/>
      <c r="BZ605" s="45"/>
      <c r="CA605" s="45"/>
      <c r="CB605" s="45"/>
      <c r="CC605" s="45"/>
      <c r="CD605" s="45"/>
      <c r="CE605" s="45"/>
      <c r="CF605" s="45"/>
      <c r="CG605" s="45"/>
      <c r="CH605" s="45"/>
      <c r="CI605" s="45"/>
      <c r="CJ605" s="45"/>
      <c r="CK605" s="45"/>
      <c r="CL605" s="45"/>
      <c r="CM605" s="45"/>
      <c r="CN605" s="45"/>
      <c r="CO605" s="45"/>
      <c r="CP605" s="45"/>
      <c r="CQ605" s="45"/>
      <c r="CR605" s="45"/>
      <c r="CS605" s="45"/>
      <c r="CT605" s="45"/>
      <c r="CU605" s="45"/>
      <c r="CV605" s="45"/>
      <c r="CW605" s="45"/>
      <c r="CX605" s="45"/>
      <c r="CY605" s="40"/>
      <c r="CZ605" s="53"/>
      <c r="DA605" s="43"/>
      <c r="DB605" s="44"/>
      <c r="DC605" s="40"/>
      <c r="DD605" s="44"/>
      <c r="DE605" s="43"/>
      <c r="DF605" s="42"/>
      <c r="DG605" s="41"/>
      <c r="DH605" s="40"/>
      <c r="DI605" s="47"/>
    </row>
    <row r="606" spans="1:113" s="38" customFormat="1" ht="24.75" hidden="1" customHeight="1" x14ac:dyDescent="0.25">
      <c r="A606" s="264"/>
      <c r="B606" s="630"/>
      <c r="C606" s="310"/>
      <c r="D606" s="310"/>
      <c r="E606" s="310"/>
      <c r="F606" s="623"/>
      <c r="G606" s="623"/>
      <c r="H606" s="329" t="s">
        <v>70</v>
      </c>
      <c r="I606" s="327"/>
      <c r="J606" s="329" t="s">
        <v>47</v>
      </c>
      <c r="K606" s="329" t="s">
        <v>27</v>
      </c>
      <c r="L606" s="310" t="s">
        <v>26</v>
      </c>
      <c r="M606" s="341" t="s">
        <v>37</v>
      </c>
      <c r="N606" s="51" t="s">
        <v>24</v>
      </c>
      <c r="O606" s="50"/>
      <c r="P606" s="341"/>
      <c r="Q606" s="341"/>
      <c r="R606" s="341"/>
      <c r="S606" s="341"/>
      <c r="T606" s="341" t="s">
        <v>24</v>
      </c>
      <c r="U606" s="341"/>
      <c r="V606" s="341"/>
      <c r="W606" s="341"/>
      <c r="X606" s="341"/>
      <c r="Y606" s="341"/>
      <c r="Z606" s="341"/>
      <c r="AA606" s="47">
        <f>COUNTIF(P606:Z606,"x")</f>
        <v>1</v>
      </c>
      <c r="AB606" s="341"/>
      <c r="AC606" s="341"/>
      <c r="AD606" s="329"/>
      <c r="AE606" s="329"/>
      <c r="AF606" s="329"/>
      <c r="AG606" s="329"/>
      <c r="AH606" s="329"/>
      <c r="AI606" s="329"/>
      <c r="AJ606" s="329"/>
      <c r="AK606" s="329"/>
      <c r="AL606" s="329"/>
      <c r="AM606" s="329"/>
      <c r="AN606" s="329"/>
      <c r="AO606" s="329"/>
      <c r="AP606" s="329" t="s">
        <v>40</v>
      </c>
      <c r="AQ606" s="329" t="s">
        <v>40</v>
      </c>
      <c r="AR606" s="329" t="s">
        <v>40</v>
      </c>
      <c r="AS606" s="329" t="s">
        <v>40</v>
      </c>
      <c r="AT606" s="329" t="s">
        <v>40</v>
      </c>
      <c r="AU606" s="329"/>
      <c r="AV606" s="329"/>
      <c r="AW606" s="329"/>
      <c r="AX606" s="329"/>
      <c r="AY606" s="39"/>
      <c r="AZ606" s="39"/>
      <c r="BA606" s="39"/>
      <c r="BB606" s="39"/>
      <c r="BC606" s="329"/>
      <c r="BD606" s="329"/>
      <c r="BE606" s="329"/>
      <c r="BF606" s="329"/>
      <c r="BG606" s="329"/>
      <c r="BH606" s="329"/>
      <c r="BI606" s="329"/>
      <c r="BJ606" s="45">
        <v>2</v>
      </c>
      <c r="BK606" s="45">
        <v>2</v>
      </c>
      <c r="BL606" s="45">
        <v>2</v>
      </c>
      <c r="BM606" s="45">
        <v>2</v>
      </c>
      <c r="BN606" s="45">
        <v>2</v>
      </c>
      <c r="BO606" s="45">
        <v>2</v>
      </c>
      <c r="BP606" s="45">
        <v>2</v>
      </c>
      <c r="BQ606" s="45">
        <v>2</v>
      </c>
      <c r="BR606" s="45">
        <v>2</v>
      </c>
      <c r="BS606" s="45">
        <v>2</v>
      </c>
      <c r="BT606" s="45">
        <v>2</v>
      </c>
      <c r="BU606" s="45">
        <v>2</v>
      </c>
      <c r="BV606" s="45">
        <v>2</v>
      </c>
      <c r="BW606" s="45">
        <v>2</v>
      </c>
      <c r="BX606" s="45">
        <v>2</v>
      </c>
      <c r="BY606" s="45">
        <v>2</v>
      </c>
      <c r="BZ606" s="45">
        <v>2</v>
      </c>
      <c r="CA606" s="45">
        <v>2</v>
      </c>
      <c r="CB606" s="45">
        <v>2</v>
      </c>
      <c r="CC606" s="45">
        <v>2</v>
      </c>
      <c r="CD606" s="45">
        <v>2</v>
      </c>
      <c r="CE606" s="45">
        <v>2</v>
      </c>
      <c r="CF606" s="45">
        <v>2</v>
      </c>
      <c r="CG606" s="45">
        <v>2</v>
      </c>
      <c r="CH606" s="45">
        <v>2</v>
      </c>
      <c r="CI606" s="45">
        <v>2</v>
      </c>
      <c r="CJ606" s="45">
        <v>2</v>
      </c>
      <c r="CK606" s="45">
        <v>2</v>
      </c>
      <c r="CL606" s="45">
        <v>2</v>
      </c>
      <c r="CM606" s="45">
        <v>2</v>
      </c>
      <c r="CN606" s="45">
        <v>2</v>
      </c>
      <c r="CO606" s="45">
        <v>2</v>
      </c>
      <c r="CP606" s="45">
        <v>2</v>
      </c>
      <c r="CQ606" s="45">
        <v>2</v>
      </c>
      <c r="CR606" s="45">
        <v>2</v>
      </c>
      <c r="CS606" s="45">
        <v>2</v>
      </c>
      <c r="CT606" s="45">
        <v>2</v>
      </c>
      <c r="CU606" s="45"/>
      <c r="CV606" s="45"/>
      <c r="CW606" s="45"/>
      <c r="CX606" s="45">
        <v>2</v>
      </c>
      <c r="CY606" s="43">
        <f>COUNTIF($BI606:$CX606,2)</f>
        <v>38</v>
      </c>
      <c r="CZ606" s="42">
        <f>CY606/COUNTA($BI606:$CX606)</f>
        <v>1</v>
      </c>
      <c r="DA606" s="43">
        <f>COUNTIF($BI606:$CX606,1)</f>
        <v>0</v>
      </c>
      <c r="DB606" s="42">
        <f>DA606/COUNTA($BI606:$CX606)</f>
        <v>0</v>
      </c>
      <c r="DC606" s="43">
        <f>COUNTIF($BI606:$CX606,0)</f>
        <v>0</v>
      </c>
      <c r="DD606" s="42">
        <f>DC606/COUNTA($BI606:$CX606)</f>
        <v>0</v>
      </c>
      <c r="DE606" s="43">
        <f>COUNTIF($BI606:$CX606,"KĐG")</f>
        <v>0</v>
      </c>
      <c r="DF606" s="42">
        <f>DE606/COUNTA($BI606:$CX606)</f>
        <v>0</v>
      </c>
      <c r="DG606" s="52">
        <f>(((CY606*2)+(DA606*1)+(DC606*0)))/COUNTA($BI606:$CX606)</f>
        <v>2</v>
      </c>
      <c r="DH606" s="43" t="str">
        <f>IF(DG606&gt;=1.6,"Đạt mục tiêu",IF(DG606&gt;=1,"Cần cố gắng","Chưa đạt"))</f>
        <v>Đạt mục tiêu</v>
      </c>
      <c r="DI606" s="39"/>
    </row>
    <row r="607" spans="1:113" s="38" customFormat="1" ht="24.75" hidden="1" customHeight="1" x14ac:dyDescent="0.25">
      <c r="A607" s="264"/>
      <c r="B607" s="630"/>
      <c r="C607" s="310"/>
      <c r="D607" s="310"/>
      <c r="E607" s="310"/>
      <c r="F607" s="623"/>
      <c r="G607" s="623"/>
      <c r="H607" s="329" t="s">
        <v>69</v>
      </c>
      <c r="I607" s="327"/>
      <c r="J607" s="329" t="s">
        <v>41</v>
      </c>
      <c r="K607" s="329" t="s">
        <v>27</v>
      </c>
      <c r="L607" s="310" t="s">
        <v>26</v>
      </c>
      <c r="M607" s="341" t="s">
        <v>37</v>
      </c>
      <c r="N607" s="51" t="s">
        <v>24</v>
      </c>
      <c r="O607" s="50"/>
      <c r="P607" s="341"/>
      <c r="Q607" s="341"/>
      <c r="R607" s="341"/>
      <c r="S607" s="341"/>
      <c r="T607" s="341"/>
      <c r="U607" s="341"/>
      <c r="V607" s="341"/>
      <c r="W607" s="341"/>
      <c r="X607" s="341"/>
      <c r="Y607" s="341" t="s">
        <v>24</v>
      </c>
      <c r="Z607" s="341"/>
      <c r="AA607" s="47">
        <f>COUNTIF(P607:Z607,"x")</f>
        <v>1</v>
      </c>
      <c r="AB607" s="341"/>
      <c r="AC607" s="341"/>
      <c r="AD607" s="329"/>
      <c r="AE607" s="329"/>
      <c r="AF607" s="329"/>
      <c r="AG607" s="329"/>
      <c r="AH607" s="329"/>
      <c r="AI607" s="329"/>
      <c r="AJ607" s="329"/>
      <c r="AK607" s="329"/>
      <c r="AL607" s="329"/>
      <c r="AM607" s="329"/>
      <c r="AN607" s="329"/>
      <c r="AO607" s="329"/>
      <c r="AP607" s="329"/>
      <c r="AQ607" s="329"/>
      <c r="AR607" s="329"/>
      <c r="AS607" s="329"/>
      <c r="AT607" s="329"/>
      <c r="AU607" s="329"/>
      <c r="AV607" s="329"/>
      <c r="AW607" s="329"/>
      <c r="AX607" s="329"/>
      <c r="AY607" s="39"/>
      <c r="AZ607" s="39"/>
      <c r="BA607" s="39"/>
      <c r="BB607" s="39"/>
      <c r="BC607" s="329"/>
      <c r="BD607" s="329"/>
      <c r="BE607" s="329"/>
      <c r="BF607" s="329" t="s">
        <v>40</v>
      </c>
      <c r="BG607" s="329"/>
      <c r="BH607" s="329"/>
      <c r="BI607" s="329"/>
      <c r="BJ607" s="45">
        <v>2</v>
      </c>
      <c r="BK607" s="45">
        <v>2</v>
      </c>
      <c r="BL607" s="45">
        <v>2</v>
      </c>
      <c r="BM607" s="45">
        <v>2</v>
      </c>
      <c r="BN607" s="45">
        <v>2</v>
      </c>
      <c r="BO607" s="45">
        <v>2</v>
      </c>
      <c r="BP607" s="45">
        <v>2</v>
      </c>
      <c r="BQ607" s="45">
        <v>2</v>
      </c>
      <c r="BR607" s="45">
        <v>2</v>
      </c>
      <c r="BS607" s="45">
        <v>2</v>
      </c>
      <c r="BT607" s="45">
        <v>2</v>
      </c>
      <c r="BU607" s="45">
        <v>2</v>
      </c>
      <c r="BV607" s="45">
        <v>2</v>
      </c>
      <c r="BW607" s="45">
        <v>2</v>
      </c>
      <c r="BX607" s="45">
        <v>2</v>
      </c>
      <c r="BY607" s="45">
        <v>2</v>
      </c>
      <c r="BZ607" s="45">
        <v>2</v>
      </c>
      <c r="CA607" s="45">
        <v>2</v>
      </c>
      <c r="CB607" s="45">
        <v>2</v>
      </c>
      <c r="CC607" s="45">
        <v>2</v>
      </c>
      <c r="CD607" s="45">
        <v>2</v>
      </c>
      <c r="CE607" s="45">
        <v>2</v>
      </c>
      <c r="CF607" s="45">
        <v>2</v>
      </c>
      <c r="CG607" s="45">
        <v>2</v>
      </c>
      <c r="CH607" s="45">
        <v>2</v>
      </c>
      <c r="CI607" s="45">
        <v>2</v>
      </c>
      <c r="CJ607" s="45">
        <v>2</v>
      </c>
      <c r="CK607" s="45">
        <v>2</v>
      </c>
      <c r="CL607" s="45">
        <v>2</v>
      </c>
      <c r="CM607" s="45">
        <v>2</v>
      </c>
      <c r="CN607" s="45">
        <v>2</v>
      </c>
      <c r="CO607" s="45">
        <v>2</v>
      </c>
      <c r="CP607" s="45">
        <v>2</v>
      </c>
      <c r="CQ607" s="45">
        <v>2</v>
      </c>
      <c r="CR607" s="45">
        <v>2</v>
      </c>
      <c r="CS607" s="45">
        <v>2</v>
      </c>
      <c r="CT607" s="45">
        <v>2</v>
      </c>
      <c r="CU607" s="45"/>
      <c r="CV607" s="45"/>
      <c r="CW607" s="45"/>
      <c r="CX607" s="45">
        <v>2</v>
      </c>
      <c r="CY607" s="43">
        <f>COUNTIF($BI607:$CX607,2)</f>
        <v>38</v>
      </c>
      <c r="CZ607" s="42">
        <f>CY607/COUNTA($BI607:$CX607)</f>
        <v>1</v>
      </c>
      <c r="DA607" s="43">
        <f>COUNTIF($BI607:$CX607,1)</f>
        <v>0</v>
      </c>
      <c r="DB607" s="42">
        <f>DA607/COUNTA($BI607:$CX607)</f>
        <v>0</v>
      </c>
      <c r="DC607" s="43">
        <f>COUNTIF($BI607:$CX607,0)</f>
        <v>0</v>
      </c>
      <c r="DD607" s="42">
        <f>DC607/COUNTA($BI607:$CX607)</f>
        <v>0</v>
      </c>
      <c r="DE607" s="43">
        <f>COUNTIF($BI607:$CX607,"KĐG")</f>
        <v>0</v>
      </c>
      <c r="DF607" s="42">
        <f>DE607/COUNTA($BI607:$CX607)</f>
        <v>0</v>
      </c>
      <c r="DG607" s="52">
        <f>(((CY607*2)+(DA607*1)+(DC607*0)))/COUNTA($BI607:$CX607)</f>
        <v>2</v>
      </c>
      <c r="DH607" s="43" t="str">
        <f>IF(DG607&gt;=1.6,"Đạt mục tiêu",IF(DG607&gt;=1,"Cần cố gắng","Chưa đạt"))</f>
        <v>Đạt mục tiêu</v>
      </c>
      <c r="DI607" s="39"/>
    </row>
    <row r="608" spans="1:113" s="38" customFormat="1" ht="24.75" hidden="1" customHeight="1" x14ac:dyDescent="0.25">
      <c r="A608" s="265"/>
      <c r="B608" s="631"/>
      <c r="C608" s="310"/>
      <c r="D608" s="310"/>
      <c r="E608" s="310"/>
      <c r="F608" s="623"/>
      <c r="G608" s="623"/>
      <c r="H608" s="329" t="s">
        <v>68</v>
      </c>
      <c r="I608" s="327"/>
      <c r="J608" s="329" t="s">
        <v>49</v>
      </c>
      <c r="K608" s="329" t="s">
        <v>27</v>
      </c>
      <c r="L608" s="310" t="s">
        <v>26</v>
      </c>
      <c r="M608" s="341" t="s">
        <v>37</v>
      </c>
      <c r="N608" s="51" t="s">
        <v>24</v>
      </c>
      <c r="O608" s="50"/>
      <c r="P608" s="341"/>
      <c r="Q608" s="341"/>
      <c r="R608" s="341"/>
      <c r="S608" s="341"/>
      <c r="T608" s="341"/>
      <c r="U608" s="341"/>
      <c r="V608" s="341"/>
      <c r="W608" s="341"/>
      <c r="X608" s="341"/>
      <c r="Y608" s="341"/>
      <c r="Z608" s="341" t="s">
        <v>24</v>
      </c>
      <c r="AA608" s="47">
        <f>COUNTIF(P608:Z608,"x")</f>
        <v>1</v>
      </c>
      <c r="AB608" s="341"/>
      <c r="AC608" s="341"/>
      <c r="AD608" s="329"/>
      <c r="AE608" s="329"/>
      <c r="AF608" s="329"/>
      <c r="AG608" s="329"/>
      <c r="AH608" s="329"/>
      <c r="AI608" s="329"/>
      <c r="AJ608" s="329"/>
      <c r="AK608" s="329"/>
      <c r="AL608" s="329"/>
      <c r="AM608" s="329"/>
      <c r="AN608" s="329"/>
      <c r="AO608" s="329"/>
      <c r="AP608" s="329"/>
      <c r="AQ608" s="329"/>
      <c r="AR608" s="329"/>
      <c r="AS608" s="329"/>
      <c r="AT608" s="329"/>
      <c r="AU608" s="329"/>
      <c r="AV608" s="329"/>
      <c r="AW608" s="329"/>
      <c r="AX608" s="329"/>
      <c r="AY608" s="39"/>
      <c r="AZ608" s="39"/>
      <c r="BA608" s="39"/>
      <c r="BB608" s="39"/>
      <c r="BC608" s="329"/>
      <c r="BD608" s="329"/>
      <c r="BE608" s="329"/>
      <c r="BF608" s="329"/>
      <c r="BG608" s="329"/>
      <c r="BH608" s="329" t="s">
        <v>40</v>
      </c>
      <c r="BI608" s="329" t="s">
        <v>40</v>
      </c>
      <c r="BJ608" s="45">
        <v>2</v>
      </c>
      <c r="BK608" s="45">
        <v>2</v>
      </c>
      <c r="BL608" s="45">
        <v>2</v>
      </c>
      <c r="BM608" s="45">
        <v>2</v>
      </c>
      <c r="BN608" s="45">
        <v>2</v>
      </c>
      <c r="BO608" s="45">
        <v>2</v>
      </c>
      <c r="BP608" s="45">
        <v>2</v>
      </c>
      <c r="BQ608" s="45">
        <v>2</v>
      </c>
      <c r="BR608" s="45">
        <v>2</v>
      </c>
      <c r="BS608" s="45">
        <v>2</v>
      </c>
      <c r="BT608" s="45">
        <v>2</v>
      </c>
      <c r="BU608" s="45">
        <v>2</v>
      </c>
      <c r="BV608" s="45">
        <v>2</v>
      </c>
      <c r="BW608" s="45">
        <v>2</v>
      </c>
      <c r="BX608" s="45">
        <v>2</v>
      </c>
      <c r="BY608" s="45">
        <v>2</v>
      </c>
      <c r="BZ608" s="45">
        <v>2</v>
      </c>
      <c r="CA608" s="45">
        <v>2</v>
      </c>
      <c r="CB608" s="45">
        <v>2</v>
      </c>
      <c r="CC608" s="45">
        <v>2</v>
      </c>
      <c r="CD608" s="45">
        <v>2</v>
      </c>
      <c r="CE608" s="45">
        <v>2</v>
      </c>
      <c r="CF608" s="45">
        <v>2</v>
      </c>
      <c r="CG608" s="45">
        <v>2</v>
      </c>
      <c r="CH608" s="45">
        <v>2</v>
      </c>
      <c r="CI608" s="45">
        <v>2</v>
      </c>
      <c r="CJ608" s="45">
        <v>2</v>
      </c>
      <c r="CK608" s="45">
        <v>2</v>
      </c>
      <c r="CL608" s="45">
        <v>2</v>
      </c>
      <c r="CM608" s="45">
        <v>2</v>
      </c>
      <c r="CN608" s="45">
        <v>2</v>
      </c>
      <c r="CO608" s="45">
        <v>2</v>
      </c>
      <c r="CP608" s="45">
        <v>2</v>
      </c>
      <c r="CQ608" s="45">
        <v>2</v>
      </c>
      <c r="CR608" s="45">
        <v>2</v>
      </c>
      <c r="CS608" s="45">
        <v>2</v>
      </c>
      <c r="CT608" s="45">
        <v>2</v>
      </c>
      <c r="CU608" s="45"/>
      <c r="CV608" s="45"/>
      <c r="CW608" s="45"/>
      <c r="CX608" s="45">
        <v>2</v>
      </c>
      <c r="CY608" s="43">
        <f>COUNTIF($BI608:$CX608,2)</f>
        <v>38</v>
      </c>
      <c r="CZ608" s="42">
        <f>CY608/COUNTA($BI608:$CX608)</f>
        <v>0.97435897435897434</v>
      </c>
      <c r="DA608" s="43">
        <f>COUNTIF($BI608:$CX608,1)</f>
        <v>0</v>
      </c>
      <c r="DB608" s="42">
        <f>DA608/COUNTA($BI608:$CX608)</f>
        <v>0</v>
      </c>
      <c r="DC608" s="43">
        <f>COUNTIF($BI608:$CX608,0)</f>
        <v>0</v>
      </c>
      <c r="DD608" s="42">
        <f>DC608/COUNTA($BI608:$CX608)</f>
        <v>0</v>
      </c>
      <c r="DE608" s="43">
        <f>COUNTIF($BI608:$CX608,"KĐG")</f>
        <v>0</v>
      </c>
      <c r="DF608" s="42">
        <f>DE608/COUNTA($BI608:$CX608)</f>
        <v>0</v>
      </c>
      <c r="DG608" s="52">
        <f>(((CY608*2)+(DA608*1)+(DC608*0)))/COUNTA($BI608:$CX608)</f>
        <v>1.9487179487179487</v>
      </c>
      <c r="DH608" s="43" t="str">
        <f>IF(DG608&gt;=1.6,"Đạt mục tiêu",IF(DG608&gt;=1,"Cần cố gắng","Chưa đạt"))</f>
        <v>Đạt mục tiêu</v>
      </c>
      <c r="DI608" s="39"/>
    </row>
    <row r="609" spans="1:113" s="38" customFormat="1" ht="21.75" hidden="1" customHeight="1" x14ac:dyDescent="0.25">
      <c r="A609" s="652">
        <v>69</v>
      </c>
      <c r="B609" s="629"/>
      <c r="C609" s="655" t="s">
        <v>67</v>
      </c>
      <c r="D609" s="614" t="s">
        <v>35</v>
      </c>
      <c r="E609" s="655" t="s">
        <v>64</v>
      </c>
      <c r="F609" s="623" t="s">
        <v>35</v>
      </c>
      <c r="G609" s="623" t="s">
        <v>64</v>
      </c>
      <c r="H609" s="310" t="s">
        <v>64</v>
      </c>
      <c r="I609" s="327"/>
      <c r="J609" s="341" t="s">
        <v>66</v>
      </c>
      <c r="K609" s="329" t="s">
        <v>27</v>
      </c>
      <c r="L609" s="310" t="s">
        <v>26</v>
      </c>
      <c r="M609" s="341" t="s">
        <v>25</v>
      </c>
      <c r="N609" s="51" t="s">
        <v>24</v>
      </c>
      <c r="O609" s="50"/>
      <c r="P609" s="341"/>
      <c r="Q609" s="341"/>
      <c r="R609" s="341"/>
      <c r="S609" s="341"/>
      <c r="T609" s="341"/>
      <c r="U609" s="341" t="s">
        <v>24</v>
      </c>
      <c r="V609" s="341"/>
      <c r="W609" s="341"/>
      <c r="X609" s="341"/>
      <c r="Y609" s="341"/>
      <c r="Z609" s="341"/>
      <c r="AA609" s="47">
        <f>COUNTIF(P609:Z609,"x")</f>
        <v>1</v>
      </c>
      <c r="AB609" s="341"/>
      <c r="AC609" s="341" t="s">
        <v>40</v>
      </c>
      <c r="AD609" s="329" t="s">
        <v>23</v>
      </c>
      <c r="AE609" s="329"/>
      <c r="AF609" s="329"/>
      <c r="AG609" s="329"/>
      <c r="AH609" s="329"/>
      <c r="AI609" s="329"/>
      <c r="AJ609" s="329"/>
      <c r="AK609" s="329"/>
      <c r="AL609" s="329"/>
      <c r="AM609" s="329"/>
      <c r="AN609" s="329"/>
      <c r="AO609" s="329"/>
      <c r="AP609" s="329"/>
      <c r="AQ609" s="329"/>
      <c r="AR609" s="329"/>
      <c r="AS609" s="329"/>
      <c r="AT609" s="329"/>
      <c r="AU609" s="329"/>
      <c r="AV609" s="329" t="s">
        <v>40</v>
      </c>
      <c r="AW609" s="329"/>
      <c r="AX609" s="329"/>
      <c r="AY609" s="39"/>
      <c r="AZ609" s="39"/>
      <c r="BA609" s="39"/>
      <c r="BB609" s="39"/>
      <c r="BC609" s="329"/>
      <c r="BD609" s="329"/>
      <c r="BE609" s="329"/>
      <c r="BF609" s="329"/>
      <c r="BG609" s="329"/>
      <c r="BH609" s="329"/>
      <c r="BI609" s="329"/>
      <c r="BJ609" s="45">
        <v>2</v>
      </c>
      <c r="BK609" s="45">
        <v>2</v>
      </c>
      <c r="BL609" s="45">
        <v>2</v>
      </c>
      <c r="BM609" s="45">
        <v>2</v>
      </c>
      <c r="BN609" s="45">
        <v>2</v>
      </c>
      <c r="BO609" s="45">
        <v>2</v>
      </c>
      <c r="BP609" s="45">
        <v>2</v>
      </c>
      <c r="BQ609" s="45">
        <v>2</v>
      </c>
      <c r="BR609" s="45">
        <v>2</v>
      </c>
      <c r="BS609" s="45">
        <v>2</v>
      </c>
      <c r="BT609" s="45">
        <v>2</v>
      </c>
      <c r="BU609" s="45">
        <v>2</v>
      </c>
      <c r="BV609" s="45">
        <v>2</v>
      </c>
      <c r="BW609" s="45">
        <v>2</v>
      </c>
      <c r="BX609" s="45">
        <v>2</v>
      </c>
      <c r="BY609" s="45">
        <v>2</v>
      </c>
      <c r="BZ609" s="45">
        <v>2</v>
      </c>
      <c r="CA609" s="45">
        <v>2</v>
      </c>
      <c r="CB609" s="45">
        <v>2</v>
      </c>
      <c r="CC609" s="45">
        <v>2</v>
      </c>
      <c r="CD609" s="45">
        <v>2</v>
      </c>
      <c r="CE609" s="45">
        <v>2</v>
      </c>
      <c r="CF609" s="45">
        <v>2</v>
      </c>
      <c r="CG609" s="45">
        <v>2</v>
      </c>
      <c r="CH609" s="45">
        <v>2</v>
      </c>
      <c r="CI609" s="45">
        <v>2</v>
      </c>
      <c r="CJ609" s="45">
        <v>2</v>
      </c>
      <c r="CK609" s="45">
        <v>2</v>
      </c>
      <c r="CL609" s="45">
        <v>2</v>
      </c>
      <c r="CM609" s="45">
        <v>2</v>
      </c>
      <c r="CN609" s="45">
        <v>2</v>
      </c>
      <c r="CO609" s="45">
        <v>2</v>
      </c>
      <c r="CP609" s="45">
        <v>2</v>
      </c>
      <c r="CQ609" s="45">
        <v>2</v>
      </c>
      <c r="CR609" s="45">
        <v>2</v>
      </c>
      <c r="CS609" s="45">
        <v>2</v>
      </c>
      <c r="CT609" s="45">
        <v>2</v>
      </c>
      <c r="CU609" s="45"/>
      <c r="CV609" s="45"/>
      <c r="CW609" s="45"/>
      <c r="CX609" s="45">
        <v>2</v>
      </c>
      <c r="CY609" s="40">
        <f>COUNTIF($BI609:$CX609,2)</f>
        <v>38</v>
      </c>
      <c r="CZ609" s="44">
        <f>CY609/COUNTA($BI609:$CX609)</f>
        <v>1</v>
      </c>
      <c r="DA609" s="40">
        <f>COUNTIF($BI609:$CX609,1)</f>
        <v>0</v>
      </c>
      <c r="DB609" s="44">
        <f>DA609/COUNTA($BJ609:$CX609)</f>
        <v>0</v>
      </c>
      <c r="DC609" s="40">
        <f>COUNTIF($BI609:$CX609,0)</f>
        <v>0</v>
      </c>
      <c r="DD609" s="42">
        <f>DC609/COUNTA($BI609:$CX609)</f>
        <v>0</v>
      </c>
      <c r="DE609" s="43">
        <f>COUNTIF($BI609:$CX609,"KĐG")</f>
        <v>0</v>
      </c>
      <c r="DF609" s="42">
        <f>DE609/COUNTA($BI609:$CX609)</f>
        <v>0</v>
      </c>
      <c r="DG609" s="41">
        <f>(((CY609*2)+(DA609*1)+(DC609*0)))/COUNTA($BI609:$CX609)</f>
        <v>2</v>
      </c>
      <c r="DH609" s="40" t="str">
        <f>IF(DG609&gt;=1.6,"Đạt mục tiêu",IF(DG609&gt;=1,"Cần cố gắng","Chưa đạt"))</f>
        <v>Đạt mục tiêu</v>
      </c>
      <c r="DI609" s="39"/>
    </row>
    <row r="610" spans="1:113" s="38" customFormat="1" ht="33.75" customHeight="1" x14ac:dyDescent="0.25">
      <c r="A610" s="653"/>
      <c r="B610" s="630"/>
      <c r="C610" s="656"/>
      <c r="D610" s="615"/>
      <c r="E610" s="656"/>
      <c r="F610" s="623"/>
      <c r="G610" s="623"/>
      <c r="H610" s="317" t="s">
        <v>65</v>
      </c>
      <c r="I610" s="528" t="s">
        <v>1123</v>
      </c>
      <c r="J610" s="259" t="s">
        <v>33</v>
      </c>
      <c r="K610" s="580" t="s">
        <v>27</v>
      </c>
      <c r="L610" s="416" t="s">
        <v>26</v>
      </c>
      <c r="M610" s="341"/>
      <c r="N610" s="51"/>
      <c r="O610" s="50"/>
      <c r="P610" s="341"/>
      <c r="Q610" s="341"/>
      <c r="R610" s="341"/>
      <c r="S610" s="341"/>
      <c r="T610" s="341"/>
      <c r="U610" s="341"/>
      <c r="V610" s="341"/>
      <c r="W610" s="341"/>
      <c r="X610" s="341"/>
      <c r="Y610" s="341"/>
      <c r="Z610" s="341"/>
      <c r="AA610" s="47"/>
      <c r="AB610" s="341"/>
      <c r="AC610" s="341"/>
      <c r="AD610" s="329"/>
      <c r="AE610" s="329"/>
      <c r="AF610" s="329"/>
      <c r="AG610" s="329"/>
      <c r="AH610" s="329"/>
      <c r="AI610" s="329"/>
      <c r="AJ610" s="329"/>
      <c r="AK610" s="329"/>
      <c r="AL610" s="329"/>
      <c r="AM610" s="329"/>
      <c r="AN610" s="329"/>
      <c r="AO610" s="329"/>
      <c r="AP610" s="329"/>
      <c r="AQ610" s="329"/>
      <c r="AR610" s="329"/>
      <c r="AS610" s="329"/>
      <c r="AT610" s="329"/>
      <c r="AU610" s="329"/>
      <c r="AV610" s="329"/>
      <c r="AW610" s="329"/>
      <c r="AX610" s="329"/>
      <c r="AY610" s="580"/>
      <c r="AZ610" s="47" t="s">
        <v>40</v>
      </c>
      <c r="BA610" s="47"/>
      <c r="BB610" s="47"/>
      <c r="BC610" s="329"/>
      <c r="BD610" s="329"/>
      <c r="BE610" s="329"/>
      <c r="BF610" s="329"/>
      <c r="BG610" s="329"/>
      <c r="BH610" s="329"/>
      <c r="BI610" s="329"/>
      <c r="BJ610" s="45"/>
      <c r="BK610" s="45"/>
      <c r="BL610" s="45"/>
      <c r="BM610" s="45"/>
      <c r="BN610" s="45"/>
      <c r="BO610" s="45"/>
      <c r="BP610" s="45"/>
      <c r="BQ610" s="45"/>
      <c r="BR610" s="45"/>
      <c r="BS610" s="45"/>
      <c r="BT610" s="45"/>
      <c r="BU610" s="45"/>
      <c r="BV610" s="45"/>
      <c r="BW610" s="45"/>
      <c r="BX610" s="45"/>
      <c r="BY610" s="45"/>
      <c r="BZ610" s="45"/>
      <c r="CA610" s="45"/>
      <c r="CB610" s="45"/>
      <c r="CC610" s="45"/>
      <c r="CD610" s="45"/>
      <c r="CE610" s="45"/>
      <c r="CF610" s="45"/>
      <c r="CG610" s="45"/>
      <c r="CH610" s="45"/>
      <c r="CI610" s="45"/>
      <c r="CJ610" s="45"/>
      <c r="CK610" s="45"/>
      <c r="CL610" s="45"/>
      <c r="CM610" s="45"/>
      <c r="CN610" s="45"/>
      <c r="CO610" s="45"/>
      <c r="CP610" s="45"/>
      <c r="CQ610" s="45"/>
      <c r="CR610" s="45"/>
      <c r="CS610" s="45"/>
      <c r="CT610" s="45"/>
      <c r="CU610" s="45"/>
      <c r="CV610" s="45"/>
      <c r="CW610" s="45"/>
      <c r="CX610" s="45"/>
      <c r="CY610" s="40"/>
      <c r="CZ610" s="44"/>
      <c r="DA610" s="40"/>
      <c r="DB610" s="44"/>
      <c r="DC610" s="40"/>
      <c r="DD610" s="42"/>
      <c r="DE610" s="43"/>
      <c r="DF610" s="42"/>
      <c r="DG610" s="41"/>
      <c r="DH610" s="40"/>
      <c r="DI610" s="47"/>
    </row>
    <row r="611" spans="1:113" s="38" customFormat="1" ht="22.5" customHeight="1" x14ac:dyDescent="0.25">
      <c r="A611" s="654"/>
      <c r="B611" s="631"/>
      <c r="C611" s="657"/>
      <c r="D611" s="616"/>
      <c r="E611" s="657"/>
      <c r="F611" s="623"/>
      <c r="G611" s="623"/>
      <c r="H611" s="317" t="s">
        <v>64</v>
      </c>
      <c r="I611" s="528" t="s">
        <v>1123</v>
      </c>
      <c r="J611" s="392" t="s">
        <v>33</v>
      </c>
      <c r="K611" s="580" t="s">
        <v>27</v>
      </c>
      <c r="L611" s="416" t="s">
        <v>26</v>
      </c>
      <c r="M611" s="341" t="s">
        <v>25</v>
      </c>
      <c r="N611" s="51" t="s">
        <v>24</v>
      </c>
      <c r="O611" s="50"/>
      <c r="P611" s="341"/>
      <c r="Q611" s="341"/>
      <c r="R611" s="341"/>
      <c r="S611" s="341"/>
      <c r="T611" s="341"/>
      <c r="U611" s="341"/>
      <c r="V611" s="341"/>
      <c r="W611" s="341"/>
      <c r="X611" s="341" t="s">
        <v>24</v>
      </c>
      <c r="Y611" s="341"/>
      <c r="Z611" s="341"/>
      <c r="AA611" s="47">
        <f>COUNTIF(P611:Z611,"x")</f>
        <v>1</v>
      </c>
      <c r="AB611" s="341"/>
      <c r="AC611" s="341"/>
      <c r="AD611" s="329"/>
      <c r="AE611" s="329"/>
      <c r="AF611" s="329"/>
      <c r="AG611" s="329"/>
      <c r="AH611" s="329"/>
      <c r="AI611" s="329"/>
      <c r="AJ611" s="329"/>
      <c r="AK611" s="329"/>
      <c r="AL611" s="329"/>
      <c r="AM611" s="329"/>
      <c r="AN611" s="329"/>
      <c r="AO611" s="329"/>
      <c r="AP611" s="329"/>
      <c r="AQ611" s="329"/>
      <c r="AR611" s="329"/>
      <c r="AS611" s="329"/>
      <c r="AT611" s="329"/>
      <c r="AU611" s="329"/>
      <c r="AV611" s="329"/>
      <c r="AW611" s="329"/>
      <c r="AX611" s="329"/>
      <c r="AY611" s="580" t="s">
        <v>40</v>
      </c>
      <c r="AZ611" s="477"/>
      <c r="BA611" s="47"/>
      <c r="BB611" s="47" t="s">
        <v>40</v>
      </c>
      <c r="BC611" s="329" t="s">
        <v>40</v>
      </c>
      <c r="BD611" s="329"/>
      <c r="BE611" s="329"/>
      <c r="BF611" s="329"/>
      <c r="BG611" s="329"/>
      <c r="BH611" s="329"/>
      <c r="BI611" s="329"/>
      <c r="BJ611" s="45">
        <v>2</v>
      </c>
      <c r="BK611" s="45">
        <v>2</v>
      </c>
      <c r="BL611" s="45">
        <v>2</v>
      </c>
      <c r="BM611" s="45">
        <v>2</v>
      </c>
      <c r="BN611" s="45">
        <v>2</v>
      </c>
      <c r="BO611" s="45">
        <v>2</v>
      </c>
      <c r="BP611" s="45">
        <v>2</v>
      </c>
      <c r="BQ611" s="45">
        <v>2</v>
      </c>
      <c r="BR611" s="45">
        <v>2</v>
      </c>
      <c r="BS611" s="45">
        <v>2</v>
      </c>
      <c r="BT611" s="45">
        <v>2</v>
      </c>
      <c r="BU611" s="45">
        <v>2</v>
      </c>
      <c r="BV611" s="45">
        <v>2</v>
      </c>
      <c r="BW611" s="45">
        <v>2</v>
      </c>
      <c r="BX611" s="45">
        <v>2</v>
      </c>
      <c r="BY611" s="45">
        <v>2</v>
      </c>
      <c r="BZ611" s="45">
        <v>2</v>
      </c>
      <c r="CA611" s="45">
        <v>2</v>
      </c>
      <c r="CB611" s="45">
        <v>2</v>
      </c>
      <c r="CC611" s="45">
        <v>2</v>
      </c>
      <c r="CD611" s="45">
        <v>2</v>
      </c>
      <c r="CE611" s="45">
        <v>2</v>
      </c>
      <c r="CF611" s="45">
        <v>2</v>
      </c>
      <c r="CG611" s="45">
        <v>2</v>
      </c>
      <c r="CH611" s="45">
        <v>2</v>
      </c>
      <c r="CI611" s="45">
        <v>2</v>
      </c>
      <c r="CJ611" s="45">
        <v>2</v>
      </c>
      <c r="CK611" s="45">
        <v>2</v>
      </c>
      <c r="CL611" s="45">
        <v>2</v>
      </c>
      <c r="CM611" s="45">
        <v>2</v>
      </c>
      <c r="CN611" s="45">
        <v>2</v>
      </c>
      <c r="CO611" s="45">
        <v>2</v>
      </c>
      <c r="CP611" s="45">
        <v>2</v>
      </c>
      <c r="CQ611" s="45">
        <v>2</v>
      </c>
      <c r="CR611" s="45">
        <v>2</v>
      </c>
      <c r="CS611" s="45">
        <v>2</v>
      </c>
      <c r="CT611" s="45">
        <v>2</v>
      </c>
      <c r="CU611" s="45"/>
      <c r="CV611" s="45"/>
      <c r="CW611" s="45"/>
      <c r="CX611" s="45">
        <v>2</v>
      </c>
      <c r="CY611" s="43">
        <f>COUNTIF($BI611:$CX611,2)</f>
        <v>38</v>
      </c>
      <c r="CZ611" s="42">
        <f>CY611/COUNTA($BI611:$CX611)</f>
        <v>1</v>
      </c>
      <c r="DA611" s="43">
        <f>COUNTIF($BI611:$CX611,1)</f>
        <v>0</v>
      </c>
      <c r="DB611" s="42">
        <f>DA611/COUNTA($BI611:$CX611)</f>
        <v>0</v>
      </c>
      <c r="DC611" s="43">
        <f>COUNTIF($BI611:$CX611,0)</f>
        <v>0</v>
      </c>
      <c r="DD611" s="42">
        <f>DC611/COUNTA($BI611:$CX611)</f>
        <v>0</v>
      </c>
      <c r="DE611" s="43">
        <f>COUNTIF($BI611:$CX611,"KĐG")</f>
        <v>0</v>
      </c>
      <c r="DF611" s="42">
        <f>DE611/COUNTA($BI611:$CX611)</f>
        <v>0</v>
      </c>
      <c r="DG611" s="52">
        <f>(((CY611*2)+(DA611*1)+(DC611*0)))/COUNTA($BI611:$CX611)</f>
        <v>2</v>
      </c>
      <c r="DH611" s="43" t="str">
        <f>IF(DG611&gt;=1.6,"Đạt mục tiêu",IF(DG611&gt;=1,"Cần cố gắng","Chưa đạt"))</f>
        <v>Đạt mục tiêu</v>
      </c>
      <c r="DI611" s="47"/>
    </row>
    <row r="612" spans="1:113" s="38" customFormat="1" ht="66" customHeight="1" x14ac:dyDescent="0.25">
      <c r="A612" s="627">
        <v>70</v>
      </c>
      <c r="B612" s="629"/>
      <c r="C612" s="632" t="s">
        <v>63</v>
      </c>
      <c r="D612" s="623" t="s">
        <v>35</v>
      </c>
      <c r="E612" s="632" t="s">
        <v>62</v>
      </c>
      <c r="F612" s="623" t="s">
        <v>34</v>
      </c>
      <c r="G612" s="623" t="s">
        <v>62</v>
      </c>
      <c r="H612" s="317" t="s">
        <v>62</v>
      </c>
      <c r="I612" s="528" t="s">
        <v>1123</v>
      </c>
      <c r="J612" s="392" t="s">
        <v>33</v>
      </c>
      <c r="K612" s="580" t="s">
        <v>27</v>
      </c>
      <c r="L612" s="416" t="s">
        <v>26</v>
      </c>
      <c r="M612" s="341" t="s">
        <v>37</v>
      </c>
      <c r="N612" s="51" t="s">
        <v>24</v>
      </c>
      <c r="O612" s="50"/>
      <c r="P612" s="341" t="s">
        <v>24</v>
      </c>
      <c r="Q612" s="341"/>
      <c r="R612" s="341"/>
      <c r="S612" s="341"/>
      <c r="T612" s="341"/>
      <c r="U612" s="341"/>
      <c r="V612" s="341"/>
      <c r="W612" s="341"/>
      <c r="X612" s="341"/>
      <c r="Y612" s="341"/>
      <c r="Z612" s="341"/>
      <c r="AA612" s="47">
        <f>COUNTIF(P612:Z612,"x")</f>
        <v>1</v>
      </c>
      <c r="AB612" s="329" t="s">
        <v>23</v>
      </c>
      <c r="AC612" s="329"/>
      <c r="AD612" s="329"/>
      <c r="AE612" s="329"/>
      <c r="AF612" s="329"/>
      <c r="AG612" s="329"/>
      <c r="AH612" s="329"/>
      <c r="AI612" s="329"/>
      <c r="AJ612" s="329"/>
      <c r="AK612" s="329"/>
      <c r="AL612" s="329"/>
      <c r="AM612" s="329"/>
      <c r="AN612" s="329"/>
      <c r="AO612" s="329"/>
      <c r="AP612" s="329"/>
      <c r="AQ612" s="329"/>
      <c r="AR612" s="329"/>
      <c r="AS612" s="329"/>
      <c r="AT612" s="329"/>
      <c r="AU612" s="329"/>
      <c r="AV612" s="329"/>
      <c r="AW612" s="329"/>
      <c r="AX612" s="329"/>
      <c r="AY612" s="580"/>
      <c r="AZ612" s="438"/>
      <c r="BA612" s="47"/>
      <c r="BB612" s="47" t="s">
        <v>40</v>
      </c>
      <c r="BC612" s="329"/>
      <c r="BD612" s="329"/>
      <c r="BE612" s="329"/>
      <c r="BF612" s="329"/>
      <c r="BG612" s="329"/>
      <c r="BH612" s="329"/>
      <c r="BI612" s="329"/>
      <c r="BJ612" s="45">
        <v>2</v>
      </c>
      <c r="BK612" s="45">
        <v>1</v>
      </c>
      <c r="BL612" s="45">
        <v>2</v>
      </c>
      <c r="BM612" s="45">
        <v>2</v>
      </c>
      <c r="BN612" s="45">
        <v>2</v>
      </c>
      <c r="BO612" s="45">
        <v>2</v>
      </c>
      <c r="BP612" s="45">
        <v>2</v>
      </c>
      <c r="BQ612" s="45">
        <v>2</v>
      </c>
      <c r="BR612" s="45">
        <v>2</v>
      </c>
      <c r="BS612" s="45">
        <v>2</v>
      </c>
      <c r="BT612" s="45">
        <v>1</v>
      </c>
      <c r="BU612" s="45">
        <v>2</v>
      </c>
      <c r="BV612" s="45">
        <v>2</v>
      </c>
      <c r="BW612" s="45">
        <v>2</v>
      </c>
      <c r="BX612" s="45">
        <v>2</v>
      </c>
      <c r="BY612" s="45">
        <v>2</v>
      </c>
      <c r="BZ612" s="45">
        <v>1</v>
      </c>
      <c r="CA612" s="45">
        <v>2</v>
      </c>
      <c r="CB612" s="45">
        <v>2</v>
      </c>
      <c r="CC612" s="45">
        <v>2</v>
      </c>
      <c r="CD612" s="45">
        <v>2</v>
      </c>
      <c r="CE612" s="45">
        <v>2</v>
      </c>
      <c r="CF612" s="45">
        <v>2</v>
      </c>
      <c r="CG612" s="45">
        <v>2</v>
      </c>
      <c r="CH612" s="45">
        <v>2</v>
      </c>
      <c r="CI612" s="45">
        <v>2</v>
      </c>
      <c r="CJ612" s="45">
        <v>2</v>
      </c>
      <c r="CK612" s="45">
        <v>2</v>
      </c>
      <c r="CL612" s="45">
        <v>2</v>
      </c>
      <c r="CM612" s="45">
        <v>2</v>
      </c>
      <c r="CN612" s="45">
        <v>1</v>
      </c>
      <c r="CO612" s="45">
        <v>2</v>
      </c>
      <c r="CP612" s="45">
        <v>2</v>
      </c>
      <c r="CQ612" s="45">
        <v>2</v>
      </c>
      <c r="CR612" s="45">
        <v>2</v>
      </c>
      <c r="CS612" s="45">
        <v>2</v>
      </c>
      <c r="CT612" s="45">
        <v>2</v>
      </c>
      <c r="CU612" s="45">
        <v>2</v>
      </c>
      <c r="CV612" s="45">
        <v>2</v>
      </c>
      <c r="CW612" s="45">
        <v>2</v>
      </c>
      <c r="CX612" s="45">
        <v>2</v>
      </c>
      <c r="CY612" s="40">
        <f>COUNTIF($BI612:$CX612,2)</f>
        <v>37</v>
      </c>
      <c r="CZ612" s="44">
        <f>CY612/COUNTA($BI612:$CX612)</f>
        <v>0.90243902439024393</v>
      </c>
      <c r="DA612" s="40">
        <f>COUNTIF($BI612:$CX612,1)</f>
        <v>4</v>
      </c>
      <c r="DB612" s="44">
        <f>DA612/COUNTA($BJ612:$CX612)</f>
        <v>9.7560975609756101E-2</v>
      </c>
      <c r="DC612" s="40">
        <f>COUNTIF($BI612:$CX612,0)</f>
        <v>0</v>
      </c>
      <c r="DD612" s="44">
        <f>DC612/COUNTA($BI612:$CX612)</f>
        <v>0</v>
      </c>
      <c r="DE612" s="43">
        <f>COUNTIF($BI612:$CX612,"KĐG")</f>
        <v>0</v>
      </c>
      <c r="DF612" s="42">
        <f>DE612/COUNTA($BI612:$CX612)</f>
        <v>0</v>
      </c>
      <c r="DG612" s="41">
        <f>(((CY612*2)+(DA612*1)+(DC612*0)))/COUNTA($BI612:$CX612)</f>
        <v>1.9024390243902438</v>
      </c>
      <c r="DH612" s="40" t="str">
        <f>IF(DG612&gt;=1.6,"Đạt mục tiêu",IF(DG612&gt;=1,"Cần cố gắng","Chưa đạt"))</f>
        <v>Đạt mục tiêu</v>
      </c>
      <c r="DI612" s="47"/>
    </row>
    <row r="613" spans="1:113" s="38" customFormat="1" ht="33" hidden="1" customHeight="1" x14ac:dyDescent="0.25">
      <c r="A613" s="628"/>
      <c r="B613" s="630"/>
      <c r="C613" s="623"/>
      <c r="D613" s="623"/>
      <c r="E613" s="623"/>
      <c r="F613" s="623"/>
      <c r="G613" s="623"/>
      <c r="H613" s="310" t="s">
        <v>62</v>
      </c>
      <c r="I613" s="327"/>
      <c r="J613" s="341" t="s">
        <v>30</v>
      </c>
      <c r="K613" s="329" t="s">
        <v>27</v>
      </c>
      <c r="L613" s="310" t="s">
        <v>26</v>
      </c>
      <c r="M613" s="341" t="s">
        <v>37</v>
      </c>
      <c r="N613" s="51" t="s">
        <v>24</v>
      </c>
      <c r="O613" s="50"/>
      <c r="P613" s="341"/>
      <c r="Q613" s="341" t="s">
        <v>24</v>
      </c>
      <c r="R613" s="341"/>
      <c r="S613" s="341"/>
      <c r="T613" s="341"/>
      <c r="U613" s="341"/>
      <c r="V613" s="341"/>
      <c r="W613" s="341"/>
      <c r="X613" s="341"/>
      <c r="Y613" s="341"/>
      <c r="Z613" s="341"/>
      <c r="AA613" s="47">
        <f>COUNTIF(P613:Z613,"x")</f>
        <v>1</v>
      </c>
      <c r="AB613" s="341"/>
      <c r="AC613" s="341"/>
      <c r="AD613" s="329"/>
      <c r="AE613" s="329"/>
      <c r="AF613" s="329" t="s">
        <v>23</v>
      </c>
      <c r="AG613" s="329"/>
      <c r="AH613" s="329"/>
      <c r="AI613" s="329"/>
      <c r="AJ613" s="329"/>
      <c r="AK613" s="329"/>
      <c r="AL613" s="329"/>
      <c r="AM613" s="329"/>
      <c r="AN613" s="329"/>
      <c r="AO613" s="329"/>
      <c r="AP613" s="329"/>
      <c r="AQ613" s="329"/>
      <c r="AR613" s="329"/>
      <c r="AS613" s="329"/>
      <c r="AT613" s="329"/>
      <c r="AU613" s="329"/>
      <c r="AV613" s="329"/>
      <c r="AW613" s="329"/>
      <c r="AX613" s="329"/>
      <c r="AY613" s="39"/>
      <c r="AZ613" s="39"/>
      <c r="BA613" s="39"/>
      <c r="BB613" s="39"/>
      <c r="BC613" s="329"/>
      <c r="BD613" s="329"/>
      <c r="BE613" s="329"/>
      <c r="BF613" s="329"/>
      <c r="BG613" s="329"/>
      <c r="BH613" s="329"/>
      <c r="BI613" s="329"/>
      <c r="BJ613" s="45">
        <v>2</v>
      </c>
      <c r="BK613" s="45">
        <v>1</v>
      </c>
      <c r="BL613" s="45">
        <v>2</v>
      </c>
      <c r="BM613" s="45">
        <v>2</v>
      </c>
      <c r="BN613" s="45">
        <v>2</v>
      </c>
      <c r="BO613" s="45">
        <v>2</v>
      </c>
      <c r="BP613" s="45">
        <v>2</v>
      </c>
      <c r="BQ613" s="45">
        <v>2</v>
      </c>
      <c r="BR613" s="45">
        <v>2</v>
      </c>
      <c r="BS613" s="45">
        <v>2</v>
      </c>
      <c r="BT613" s="45">
        <v>1</v>
      </c>
      <c r="BU613" s="45">
        <v>2</v>
      </c>
      <c r="BV613" s="45">
        <v>2</v>
      </c>
      <c r="BW613" s="45">
        <v>2</v>
      </c>
      <c r="BX613" s="45">
        <v>2</v>
      </c>
      <c r="BY613" s="45">
        <v>2</v>
      </c>
      <c r="BZ613" s="45">
        <v>1</v>
      </c>
      <c r="CA613" s="45">
        <v>2</v>
      </c>
      <c r="CB613" s="45">
        <v>2</v>
      </c>
      <c r="CC613" s="45">
        <v>2</v>
      </c>
      <c r="CD613" s="45">
        <v>2</v>
      </c>
      <c r="CE613" s="45">
        <v>2</v>
      </c>
      <c r="CF613" s="45">
        <v>2</v>
      </c>
      <c r="CG613" s="45">
        <v>2</v>
      </c>
      <c r="CH613" s="45">
        <v>2</v>
      </c>
      <c r="CI613" s="45">
        <v>2</v>
      </c>
      <c r="CJ613" s="45">
        <v>2</v>
      </c>
      <c r="CK613" s="45">
        <v>2</v>
      </c>
      <c r="CL613" s="45">
        <v>2</v>
      </c>
      <c r="CM613" s="45">
        <v>2</v>
      </c>
      <c r="CN613" s="45">
        <v>1</v>
      </c>
      <c r="CO613" s="45">
        <v>2</v>
      </c>
      <c r="CP613" s="45">
        <v>2</v>
      </c>
      <c r="CQ613" s="45">
        <v>2</v>
      </c>
      <c r="CR613" s="45">
        <v>2</v>
      </c>
      <c r="CS613" s="45">
        <v>2</v>
      </c>
      <c r="CT613" s="45">
        <v>2</v>
      </c>
      <c r="CU613" s="45">
        <v>2</v>
      </c>
      <c r="CV613" s="45">
        <v>2</v>
      </c>
      <c r="CW613" s="45">
        <v>2</v>
      </c>
      <c r="CX613" s="45">
        <v>2</v>
      </c>
      <c r="CY613" s="40">
        <f>COUNTIF($BI613:$CX613,2)</f>
        <v>37</v>
      </c>
      <c r="CZ613" s="44">
        <f>CY613/COUNTA($BI613:$CX613)</f>
        <v>0.90243902439024393</v>
      </c>
      <c r="DA613" s="40">
        <f>COUNTIF($BI613:$CX613,1)</f>
        <v>4</v>
      </c>
      <c r="DB613" s="44">
        <f>DA613/COUNTA($BJ613:$CX613)</f>
        <v>9.7560975609756101E-2</v>
      </c>
      <c r="DC613" s="40">
        <f>COUNTIF($BI613:$CX613,0)</f>
        <v>0</v>
      </c>
      <c r="DD613" s="44">
        <f>DC613/COUNTA($BI613:$CX613)</f>
        <v>0</v>
      </c>
      <c r="DE613" s="43">
        <f>COUNTIF($BI613:$CX613,"KĐG")</f>
        <v>0</v>
      </c>
      <c r="DF613" s="42">
        <f>DE613/COUNTA($BI613:$CX613)</f>
        <v>0</v>
      </c>
      <c r="DG613" s="41">
        <f>(((CY613*2)+(DA613*1)+(DC613*0)))/COUNTA($BI613:$CX613)</f>
        <v>1.9024390243902438</v>
      </c>
      <c r="DH613" s="40" t="str">
        <f>IF(DG613&gt;=1.6,"Đạt mục tiêu",IF(DG613&gt;=1,"Cần cố gắng","Chưa đạt"))</f>
        <v>Đạt mục tiêu</v>
      </c>
      <c r="DI613" s="39"/>
    </row>
    <row r="614" spans="1:113" s="38" customFormat="1" ht="33" hidden="1" customHeight="1" x14ac:dyDescent="0.25">
      <c r="A614" s="628"/>
      <c r="B614" s="631"/>
      <c r="C614" s="623"/>
      <c r="D614" s="623"/>
      <c r="E614" s="623"/>
      <c r="F614" s="623"/>
      <c r="G614" s="623"/>
      <c r="H614" s="310" t="s">
        <v>62</v>
      </c>
      <c r="I614" s="327"/>
      <c r="J614" s="341" t="s">
        <v>28</v>
      </c>
      <c r="K614" s="329" t="s">
        <v>27</v>
      </c>
      <c r="L614" s="310" t="s">
        <v>26</v>
      </c>
      <c r="M614" s="341" t="s">
        <v>37</v>
      </c>
      <c r="N614" s="51" t="s">
        <v>24</v>
      </c>
      <c r="O614" s="50"/>
      <c r="P614" s="341"/>
      <c r="Q614" s="341"/>
      <c r="R614" s="341" t="s">
        <v>24</v>
      </c>
      <c r="S614" s="341"/>
      <c r="T614" s="341"/>
      <c r="U614" s="341"/>
      <c r="V614" s="341"/>
      <c r="W614" s="341"/>
      <c r="X614" s="341"/>
      <c r="Y614" s="341"/>
      <c r="Z614" s="341"/>
      <c r="AA614" s="47">
        <f>COUNTIF(P614:Z614,"x")</f>
        <v>1</v>
      </c>
      <c r="AB614" s="341"/>
      <c r="AC614" s="341"/>
      <c r="AD614" s="329"/>
      <c r="AE614" s="329"/>
      <c r="AF614" s="329"/>
      <c r="AG614" s="329"/>
      <c r="AH614" s="329"/>
      <c r="AI614" s="329" t="s">
        <v>23</v>
      </c>
      <c r="AJ614" s="329"/>
      <c r="AK614" s="329"/>
      <c r="AL614" s="329"/>
      <c r="AM614" s="329"/>
      <c r="AN614" s="329"/>
      <c r="AO614" s="329"/>
      <c r="AP614" s="329"/>
      <c r="AQ614" s="329"/>
      <c r="AR614" s="329"/>
      <c r="AS614" s="329"/>
      <c r="AT614" s="329"/>
      <c r="AU614" s="329"/>
      <c r="AV614" s="329"/>
      <c r="AW614" s="329"/>
      <c r="AX614" s="329"/>
      <c r="AY614" s="39"/>
      <c r="AZ614" s="39"/>
      <c r="BA614" s="39"/>
      <c r="BB614" s="39"/>
      <c r="BC614" s="329"/>
      <c r="BD614" s="329"/>
      <c r="BE614" s="329"/>
      <c r="BF614" s="329"/>
      <c r="BG614" s="329"/>
      <c r="BH614" s="329"/>
      <c r="BI614" s="329"/>
      <c r="BJ614" s="45">
        <v>2</v>
      </c>
      <c r="BK614" s="45">
        <v>1</v>
      </c>
      <c r="BL614" s="45">
        <v>2</v>
      </c>
      <c r="BM614" s="45">
        <v>2</v>
      </c>
      <c r="BN614" s="45">
        <v>1</v>
      </c>
      <c r="BO614" s="45">
        <v>2</v>
      </c>
      <c r="BP614" s="45">
        <v>2</v>
      </c>
      <c r="BQ614" s="45">
        <v>2</v>
      </c>
      <c r="BR614" s="45">
        <v>2</v>
      </c>
      <c r="BS614" s="45">
        <v>2</v>
      </c>
      <c r="BT614" s="45">
        <v>1</v>
      </c>
      <c r="BU614" s="45">
        <v>2</v>
      </c>
      <c r="BV614" s="45">
        <v>2</v>
      </c>
      <c r="BW614" s="45">
        <v>2</v>
      </c>
      <c r="BX614" s="45">
        <v>2</v>
      </c>
      <c r="BY614" s="45">
        <v>2</v>
      </c>
      <c r="BZ614" s="45">
        <v>1</v>
      </c>
      <c r="CA614" s="45">
        <v>2</v>
      </c>
      <c r="CB614" s="45">
        <v>2</v>
      </c>
      <c r="CC614" s="45">
        <v>2</v>
      </c>
      <c r="CD614" s="45">
        <v>2</v>
      </c>
      <c r="CE614" s="45">
        <v>2</v>
      </c>
      <c r="CF614" s="45">
        <v>2</v>
      </c>
      <c r="CG614" s="45">
        <v>2</v>
      </c>
      <c r="CH614" s="45">
        <v>2</v>
      </c>
      <c r="CI614" s="45">
        <v>2</v>
      </c>
      <c r="CJ614" s="45">
        <v>2</v>
      </c>
      <c r="CK614" s="45">
        <v>2</v>
      </c>
      <c r="CL614" s="45">
        <v>2</v>
      </c>
      <c r="CM614" s="45">
        <v>2</v>
      </c>
      <c r="CN614" s="45">
        <v>1</v>
      </c>
      <c r="CO614" s="45">
        <v>2</v>
      </c>
      <c r="CP614" s="45">
        <v>2</v>
      </c>
      <c r="CQ614" s="45">
        <v>2</v>
      </c>
      <c r="CR614" s="45">
        <v>2</v>
      </c>
      <c r="CS614" s="45">
        <v>2</v>
      </c>
      <c r="CT614" s="45">
        <v>2</v>
      </c>
      <c r="CU614" s="45">
        <v>2</v>
      </c>
      <c r="CV614" s="45">
        <v>2</v>
      </c>
      <c r="CW614" s="45">
        <v>2</v>
      </c>
      <c r="CX614" s="45">
        <v>2</v>
      </c>
      <c r="CY614" s="40">
        <f>COUNTIF($BI614:$CX614,2)</f>
        <v>36</v>
      </c>
      <c r="CZ614" s="44">
        <f>CY614/COUNTA($BI614:$CX614)</f>
        <v>0.87804878048780488</v>
      </c>
      <c r="DA614" s="40">
        <f>COUNTIF($BI614:$CX614,1)</f>
        <v>5</v>
      </c>
      <c r="DB614" s="44">
        <f>DA614/COUNTA($BJ614:$CX614)</f>
        <v>0.12195121951219512</v>
      </c>
      <c r="DC614" s="40">
        <f>COUNTIF($BI614:$CX614,0)</f>
        <v>0</v>
      </c>
      <c r="DD614" s="44">
        <f>DC614/COUNTA($BI614:$CX614)</f>
        <v>0</v>
      </c>
      <c r="DE614" s="43">
        <f>COUNTIF($BI614:$CX614,"KĐG")</f>
        <v>0</v>
      </c>
      <c r="DF614" s="42">
        <f>DE614/COUNTA($BI614:$CX614)</f>
        <v>0</v>
      </c>
      <c r="DG614" s="41">
        <f>(((CY614*2)+(DA614*1)+(DC614*0)))/COUNTA($BI614:$CX614)</f>
        <v>1.8780487804878048</v>
      </c>
      <c r="DH614" s="40" t="str">
        <f>IF(DG614&gt;=1.6,"Đạt mục tiêu",IF(DG614&gt;=1,"Cần cố gắng","Chưa đạt"))</f>
        <v>Đạt mục tiêu</v>
      </c>
      <c r="DI614" s="39"/>
    </row>
    <row r="615" spans="1:113" s="38" customFormat="1" ht="35.25" customHeight="1" x14ac:dyDescent="0.25">
      <c r="A615" s="265"/>
      <c r="B615" s="56"/>
      <c r="C615" s="606" t="s">
        <v>61</v>
      </c>
      <c r="D615" s="607"/>
      <c r="E615" s="608"/>
      <c r="F615" s="607"/>
      <c r="G615" s="607"/>
      <c r="H615" s="613"/>
      <c r="I615" s="528"/>
      <c r="J615" s="262" t="s">
        <v>314</v>
      </c>
      <c r="K615" s="604" t="s">
        <v>314</v>
      </c>
      <c r="L615" s="262" t="s">
        <v>314</v>
      </c>
      <c r="M615" s="387" t="s">
        <v>314</v>
      </c>
      <c r="N615" s="387" t="s">
        <v>314</v>
      </c>
      <c r="O615" s="387" t="s">
        <v>314</v>
      </c>
      <c r="P615" s="387" t="s">
        <v>314</v>
      </c>
      <c r="Q615" s="387" t="s">
        <v>314</v>
      </c>
      <c r="R615" s="387" t="s">
        <v>314</v>
      </c>
      <c r="S615" s="387" t="s">
        <v>314</v>
      </c>
      <c r="T615" s="387" t="s">
        <v>314</v>
      </c>
      <c r="U615" s="387" t="s">
        <v>314</v>
      </c>
      <c r="V615" s="387" t="s">
        <v>314</v>
      </c>
      <c r="W615" s="387" t="s">
        <v>314</v>
      </c>
      <c r="X615" s="387" t="s">
        <v>314</v>
      </c>
      <c r="Y615" s="387" t="s">
        <v>314</v>
      </c>
      <c r="Z615" s="387" t="s">
        <v>314</v>
      </c>
      <c r="AA615" s="387" t="s">
        <v>314</v>
      </c>
      <c r="AB615" s="387" t="s">
        <v>314</v>
      </c>
      <c r="AC615" s="387" t="s">
        <v>314</v>
      </c>
      <c r="AD615" s="387" t="s">
        <v>314</v>
      </c>
      <c r="AE615" s="387" t="s">
        <v>314</v>
      </c>
      <c r="AF615" s="387" t="s">
        <v>314</v>
      </c>
      <c r="AG615" s="387" t="s">
        <v>314</v>
      </c>
      <c r="AH615" s="387" t="s">
        <v>314</v>
      </c>
      <c r="AI615" s="387" t="s">
        <v>314</v>
      </c>
      <c r="AJ615" s="387" t="s">
        <v>314</v>
      </c>
      <c r="AK615" s="387" t="s">
        <v>314</v>
      </c>
      <c r="AL615" s="387" t="s">
        <v>314</v>
      </c>
      <c r="AM615" s="387" t="s">
        <v>314</v>
      </c>
      <c r="AN615" s="387" t="s">
        <v>314</v>
      </c>
      <c r="AO615" s="387" t="s">
        <v>314</v>
      </c>
      <c r="AP615" s="387" t="s">
        <v>314</v>
      </c>
      <c r="AQ615" s="387" t="s">
        <v>314</v>
      </c>
      <c r="AR615" s="387" t="s">
        <v>314</v>
      </c>
      <c r="AS615" s="387" t="s">
        <v>314</v>
      </c>
      <c r="AT615" s="387" t="s">
        <v>314</v>
      </c>
      <c r="AU615" s="387" t="s">
        <v>314</v>
      </c>
      <c r="AV615" s="387" t="s">
        <v>314</v>
      </c>
      <c r="AW615" s="387" t="s">
        <v>314</v>
      </c>
      <c r="AX615" s="387" t="s">
        <v>314</v>
      </c>
      <c r="AY615" s="417" t="s">
        <v>314</v>
      </c>
      <c r="AZ615" s="417"/>
      <c r="BA615" s="417" t="s">
        <v>314</v>
      </c>
      <c r="BB615" s="417"/>
      <c r="BC615" s="387" t="s">
        <v>314</v>
      </c>
      <c r="BD615" s="387" t="s">
        <v>314</v>
      </c>
      <c r="BE615" s="387" t="s">
        <v>314</v>
      </c>
      <c r="BF615" s="387" t="s">
        <v>314</v>
      </c>
      <c r="BG615" s="387" t="s">
        <v>314</v>
      </c>
      <c r="BH615" s="387" t="s">
        <v>314</v>
      </c>
      <c r="BI615" s="387" t="s">
        <v>314</v>
      </c>
      <c r="BJ615" s="387" t="s">
        <v>314</v>
      </c>
      <c r="BK615" s="387" t="s">
        <v>314</v>
      </c>
      <c r="BL615" s="387" t="s">
        <v>314</v>
      </c>
      <c r="BM615" s="387" t="s">
        <v>314</v>
      </c>
      <c r="BN615" s="387" t="s">
        <v>314</v>
      </c>
      <c r="BO615" s="387" t="s">
        <v>314</v>
      </c>
      <c r="BP615" s="387" t="s">
        <v>314</v>
      </c>
      <c r="BQ615" s="387" t="s">
        <v>314</v>
      </c>
      <c r="BR615" s="387" t="s">
        <v>314</v>
      </c>
      <c r="BS615" s="387" t="s">
        <v>314</v>
      </c>
      <c r="BT615" s="387" t="s">
        <v>314</v>
      </c>
      <c r="BU615" s="387" t="s">
        <v>314</v>
      </c>
      <c r="BV615" s="387" t="s">
        <v>314</v>
      </c>
      <c r="BW615" s="387" t="s">
        <v>314</v>
      </c>
      <c r="BX615" s="387" t="s">
        <v>314</v>
      </c>
      <c r="BY615" s="387" t="s">
        <v>314</v>
      </c>
      <c r="BZ615" s="387" t="s">
        <v>314</v>
      </c>
      <c r="CA615" s="387" t="s">
        <v>314</v>
      </c>
      <c r="CB615" s="387" t="s">
        <v>314</v>
      </c>
      <c r="CC615" s="387" t="s">
        <v>314</v>
      </c>
      <c r="CD615" s="387" t="s">
        <v>314</v>
      </c>
      <c r="CE615" s="387" t="s">
        <v>314</v>
      </c>
      <c r="CF615" s="387" t="s">
        <v>314</v>
      </c>
      <c r="CG615" s="387" t="s">
        <v>314</v>
      </c>
      <c r="CH615" s="387" t="s">
        <v>314</v>
      </c>
      <c r="CI615" s="387" t="s">
        <v>314</v>
      </c>
      <c r="CJ615" s="387" t="s">
        <v>314</v>
      </c>
      <c r="CK615" s="387" t="s">
        <v>314</v>
      </c>
      <c r="CL615" s="387" t="s">
        <v>314</v>
      </c>
      <c r="CM615" s="387" t="s">
        <v>314</v>
      </c>
      <c r="CN615" s="387" t="s">
        <v>314</v>
      </c>
      <c r="CO615" s="387" t="s">
        <v>314</v>
      </c>
      <c r="CP615" s="387" t="s">
        <v>314</v>
      </c>
      <c r="CQ615" s="387" t="s">
        <v>314</v>
      </c>
      <c r="CR615" s="387" t="s">
        <v>314</v>
      </c>
      <c r="CS615" s="387" t="s">
        <v>314</v>
      </c>
      <c r="CT615" s="387" t="s">
        <v>314</v>
      </c>
      <c r="CU615" s="387" t="s">
        <v>314</v>
      </c>
      <c r="CV615" s="387" t="s">
        <v>314</v>
      </c>
      <c r="CW615" s="387" t="s">
        <v>314</v>
      </c>
      <c r="CX615" s="387" t="s">
        <v>314</v>
      </c>
      <c r="CY615" s="387" t="s">
        <v>314</v>
      </c>
      <c r="CZ615" s="387" t="s">
        <v>314</v>
      </c>
      <c r="DA615" s="387" t="s">
        <v>314</v>
      </c>
      <c r="DB615" s="387" t="s">
        <v>314</v>
      </c>
      <c r="DC615" s="387" t="s">
        <v>314</v>
      </c>
      <c r="DD615" s="387" t="s">
        <v>314</v>
      </c>
      <c r="DE615" s="387" t="s">
        <v>314</v>
      </c>
      <c r="DF615" s="387" t="s">
        <v>314</v>
      </c>
      <c r="DG615" s="387" t="s">
        <v>314</v>
      </c>
      <c r="DH615" s="387" t="s">
        <v>314</v>
      </c>
      <c r="DI615" s="417" t="s">
        <v>314</v>
      </c>
    </row>
    <row r="616" spans="1:113" s="55" customFormat="1" ht="56.25" hidden="1" customHeight="1" x14ac:dyDescent="0.25">
      <c r="A616" s="628">
        <v>202</v>
      </c>
      <c r="B616" s="629"/>
      <c r="C616" s="623" t="s">
        <v>60</v>
      </c>
      <c r="D616" s="623" t="s">
        <v>35</v>
      </c>
      <c r="E616" s="623" t="s">
        <v>59</v>
      </c>
      <c r="F616" s="623" t="s">
        <v>34</v>
      </c>
      <c r="G616" s="623" t="s">
        <v>59</v>
      </c>
      <c r="H616" s="329" t="s">
        <v>58</v>
      </c>
      <c r="I616" s="327"/>
      <c r="J616" s="341" t="s">
        <v>43</v>
      </c>
      <c r="K616" s="329" t="s">
        <v>27</v>
      </c>
      <c r="L616" s="310" t="s">
        <v>26</v>
      </c>
      <c r="M616" s="341" t="s">
        <v>37</v>
      </c>
      <c r="N616" s="51" t="s">
        <v>24</v>
      </c>
      <c r="O616" s="50"/>
      <c r="P616" s="341"/>
      <c r="Q616" s="341"/>
      <c r="R616" s="341"/>
      <c r="S616" s="341" t="s">
        <v>24</v>
      </c>
      <c r="T616" s="341"/>
      <c r="U616" s="341"/>
      <c r="V616" s="341"/>
      <c r="W616" s="341"/>
      <c r="X616" s="341"/>
      <c r="Y616" s="341"/>
      <c r="Z616" s="341"/>
      <c r="AA616" s="47">
        <f>COUNTIF(P616:Z616,"x")</f>
        <v>1</v>
      </c>
      <c r="AB616" s="341"/>
      <c r="AC616" s="341"/>
      <c r="AD616" s="329" t="s">
        <v>56</v>
      </c>
      <c r="AE616" s="341"/>
      <c r="AF616" s="341"/>
      <c r="AG616" s="341"/>
      <c r="AH616" s="341"/>
      <c r="AI616" s="341"/>
      <c r="AJ616" s="341"/>
      <c r="AK616" s="341" t="s">
        <v>56</v>
      </c>
      <c r="AL616" s="341"/>
      <c r="AM616" s="341"/>
      <c r="AN616" s="341" t="s">
        <v>32</v>
      </c>
      <c r="AO616" s="341"/>
      <c r="AP616" s="341"/>
      <c r="AQ616" s="341"/>
      <c r="AR616" s="341"/>
      <c r="AS616" s="341"/>
      <c r="AT616" s="341"/>
      <c r="AU616" s="341"/>
      <c r="AV616" s="341"/>
      <c r="AW616" s="341"/>
      <c r="AX616" s="341"/>
      <c r="AY616" s="51"/>
      <c r="AZ616" s="51"/>
      <c r="BA616" s="51"/>
      <c r="BB616" s="51"/>
      <c r="BC616" s="341"/>
      <c r="BD616" s="341"/>
      <c r="BE616" s="341"/>
      <c r="BF616" s="341"/>
      <c r="BG616" s="341"/>
      <c r="BH616" s="341"/>
      <c r="BI616" s="341"/>
      <c r="BJ616" s="45">
        <v>2</v>
      </c>
      <c r="BK616" s="45">
        <v>1</v>
      </c>
      <c r="BL616" s="45">
        <v>2</v>
      </c>
      <c r="BM616" s="45">
        <v>2</v>
      </c>
      <c r="BN616" s="45">
        <v>2</v>
      </c>
      <c r="BO616" s="45">
        <v>2</v>
      </c>
      <c r="BP616" s="45">
        <v>2</v>
      </c>
      <c r="BQ616" s="45">
        <v>2</v>
      </c>
      <c r="BR616" s="45">
        <v>2</v>
      </c>
      <c r="BS616" s="45">
        <v>2</v>
      </c>
      <c r="BT616" s="45">
        <v>1</v>
      </c>
      <c r="BU616" s="45">
        <v>2</v>
      </c>
      <c r="BV616" s="45">
        <v>2</v>
      </c>
      <c r="BW616" s="45">
        <v>2</v>
      </c>
      <c r="BX616" s="45">
        <v>2</v>
      </c>
      <c r="BY616" s="45">
        <v>2</v>
      </c>
      <c r="BZ616" s="45">
        <v>1</v>
      </c>
      <c r="CA616" s="45">
        <v>2</v>
      </c>
      <c r="CB616" s="45">
        <v>2</v>
      </c>
      <c r="CC616" s="45">
        <v>2</v>
      </c>
      <c r="CD616" s="45">
        <v>2</v>
      </c>
      <c r="CE616" s="45">
        <v>2</v>
      </c>
      <c r="CF616" s="45">
        <v>2</v>
      </c>
      <c r="CG616" s="45">
        <v>2</v>
      </c>
      <c r="CH616" s="45">
        <v>2</v>
      </c>
      <c r="CI616" s="45">
        <v>2</v>
      </c>
      <c r="CJ616" s="45">
        <v>2</v>
      </c>
      <c r="CK616" s="45">
        <v>2</v>
      </c>
      <c r="CL616" s="45">
        <v>2</v>
      </c>
      <c r="CM616" s="45">
        <v>2</v>
      </c>
      <c r="CN616" s="45">
        <v>1</v>
      </c>
      <c r="CO616" s="45">
        <v>2</v>
      </c>
      <c r="CP616" s="45">
        <v>2</v>
      </c>
      <c r="CQ616" s="45">
        <v>2</v>
      </c>
      <c r="CR616" s="45">
        <v>2</v>
      </c>
      <c r="CS616" s="45">
        <v>2</v>
      </c>
      <c r="CT616" s="45">
        <v>2</v>
      </c>
      <c r="CU616" s="45">
        <v>2</v>
      </c>
      <c r="CV616" s="45">
        <v>2</v>
      </c>
      <c r="CW616" s="45">
        <v>2</v>
      </c>
      <c r="CX616" s="45">
        <v>2</v>
      </c>
      <c r="CY616" s="40">
        <f>COUNTIF($BI616:$CX616,2)</f>
        <v>37</v>
      </c>
      <c r="CZ616" s="53">
        <f>CY616/COUNTA($BI616:$CX616)</f>
        <v>0.90243902439024393</v>
      </c>
      <c r="DA616" s="40">
        <f>COUNTIF($BI616:$CX616,1)</f>
        <v>4</v>
      </c>
      <c r="DB616" s="44">
        <f>DA616/COUNTA($BJ616:$CX616)</f>
        <v>9.7560975609756101E-2</v>
      </c>
      <c r="DC616" s="40">
        <f>COUNTIF($BI616:$CX616,0)</f>
        <v>0</v>
      </c>
      <c r="DD616" s="44">
        <f>DC616/COUNTA($BI616:$CX616)</f>
        <v>0</v>
      </c>
      <c r="DE616" s="43">
        <f>COUNTIF($BI616:$CX616,"KĐG")</f>
        <v>0</v>
      </c>
      <c r="DF616" s="42">
        <f>DE616/COUNTA($BI616:$CX616)</f>
        <v>0</v>
      </c>
      <c r="DG616" s="41">
        <f>(((CY616*2)+(DA616*1)+(DC616*0)))/COUNTA($BI616:$CX616)</f>
        <v>1.9024390243902438</v>
      </c>
      <c r="DH616" s="40" t="str">
        <f>IF(DG616&gt;=1.6,"Đạt mục tiêu",IF(DG616&gt;=1,"Cần cố gắng","Chưa đạt"))</f>
        <v>Đạt mục tiêu</v>
      </c>
      <c r="DI616" s="51"/>
    </row>
    <row r="617" spans="1:113" s="55" customFormat="1" ht="56.25" hidden="1" customHeight="1" x14ac:dyDescent="0.25">
      <c r="A617" s="628"/>
      <c r="B617" s="631"/>
      <c r="C617" s="623"/>
      <c r="D617" s="623"/>
      <c r="E617" s="623"/>
      <c r="F617" s="623"/>
      <c r="G617" s="623"/>
      <c r="H617" s="329" t="s">
        <v>58</v>
      </c>
      <c r="I617" s="327"/>
      <c r="J617" s="341" t="s">
        <v>57</v>
      </c>
      <c r="K617" s="329" t="s">
        <v>27</v>
      </c>
      <c r="L617" s="310" t="s">
        <v>26</v>
      </c>
      <c r="M617" s="341" t="s">
        <v>37</v>
      </c>
      <c r="N617" s="51" t="s">
        <v>24</v>
      </c>
      <c r="O617" s="50"/>
      <c r="P617" s="341"/>
      <c r="Q617" s="341"/>
      <c r="R617" s="341"/>
      <c r="S617" s="341"/>
      <c r="T617" s="341"/>
      <c r="U617" s="341"/>
      <c r="V617" s="341"/>
      <c r="W617" s="341" t="s">
        <v>24</v>
      </c>
      <c r="X617" s="341"/>
      <c r="Y617" s="341"/>
      <c r="Z617" s="341"/>
      <c r="AA617" s="47">
        <f>COUNTIF(P617:Z617,"x")</f>
        <v>1</v>
      </c>
      <c r="AB617" s="341"/>
      <c r="AC617" s="341"/>
      <c r="AD617" s="341"/>
      <c r="AE617" s="341"/>
      <c r="AF617" s="341"/>
      <c r="AG617" s="341"/>
      <c r="AH617" s="341"/>
      <c r="AI617" s="341"/>
      <c r="AJ617" s="341"/>
      <c r="AK617" s="341"/>
      <c r="AL617" s="341"/>
      <c r="AM617" s="341"/>
      <c r="AN617" s="341"/>
      <c r="AO617" s="341"/>
      <c r="AP617" s="341"/>
      <c r="AQ617" s="341"/>
      <c r="AR617" s="341"/>
      <c r="AS617" s="341"/>
      <c r="AT617" s="341"/>
      <c r="AU617" s="341"/>
      <c r="AV617" s="341"/>
      <c r="AW617" s="341"/>
      <c r="AX617" s="341"/>
      <c r="AY617" s="51"/>
      <c r="AZ617" s="51"/>
      <c r="BA617" s="51"/>
      <c r="BB617" s="51"/>
      <c r="BC617" s="341"/>
      <c r="BD617" s="341"/>
      <c r="BE617" s="341"/>
      <c r="BF617" s="341"/>
      <c r="BG617" s="341"/>
      <c r="BH617" s="341"/>
      <c r="BI617" s="341"/>
      <c r="BJ617" s="45">
        <v>2</v>
      </c>
      <c r="BK617" s="45">
        <v>2</v>
      </c>
      <c r="BL617" s="45">
        <v>2</v>
      </c>
      <c r="BM617" s="45">
        <v>2</v>
      </c>
      <c r="BN617" s="45">
        <v>2</v>
      </c>
      <c r="BO617" s="45">
        <v>2</v>
      </c>
      <c r="BP617" s="45">
        <v>2</v>
      </c>
      <c r="BQ617" s="45">
        <v>2</v>
      </c>
      <c r="BR617" s="45">
        <v>2</v>
      </c>
      <c r="BS617" s="45">
        <v>2</v>
      </c>
      <c r="BT617" s="45">
        <v>2</v>
      </c>
      <c r="BU617" s="45">
        <v>2</v>
      </c>
      <c r="BV617" s="45">
        <v>2</v>
      </c>
      <c r="BW617" s="45">
        <v>2</v>
      </c>
      <c r="BX617" s="45">
        <v>2</v>
      </c>
      <c r="BY617" s="45">
        <v>2</v>
      </c>
      <c r="BZ617" s="45">
        <v>2</v>
      </c>
      <c r="CA617" s="45">
        <v>2</v>
      </c>
      <c r="CB617" s="45">
        <v>2</v>
      </c>
      <c r="CC617" s="45">
        <v>2</v>
      </c>
      <c r="CD617" s="45">
        <v>2</v>
      </c>
      <c r="CE617" s="45">
        <v>2</v>
      </c>
      <c r="CF617" s="45">
        <v>2</v>
      </c>
      <c r="CG617" s="45">
        <v>2</v>
      </c>
      <c r="CH617" s="45">
        <v>2</v>
      </c>
      <c r="CI617" s="45">
        <v>2</v>
      </c>
      <c r="CJ617" s="45">
        <v>2</v>
      </c>
      <c r="CK617" s="45">
        <v>2</v>
      </c>
      <c r="CL617" s="45">
        <v>2</v>
      </c>
      <c r="CM617" s="45">
        <v>2</v>
      </c>
      <c r="CN617" s="45">
        <v>2</v>
      </c>
      <c r="CO617" s="45">
        <v>2</v>
      </c>
      <c r="CP617" s="45">
        <v>2</v>
      </c>
      <c r="CQ617" s="45">
        <v>2</v>
      </c>
      <c r="CR617" s="45">
        <v>2</v>
      </c>
      <c r="CS617" s="45">
        <v>2</v>
      </c>
      <c r="CT617" s="45">
        <v>2</v>
      </c>
      <c r="CU617" s="45"/>
      <c r="CV617" s="45"/>
      <c r="CW617" s="45"/>
      <c r="CX617" s="45">
        <v>2</v>
      </c>
      <c r="CY617" s="40">
        <f>COUNTIF($BI617:$CX617,2)</f>
        <v>38</v>
      </c>
      <c r="CZ617" s="44">
        <f>CY617/COUNTA($BI617:$CX617)</f>
        <v>1</v>
      </c>
      <c r="DA617" s="40">
        <f>COUNTIF($BI617:$CX617,1)</f>
        <v>0</v>
      </c>
      <c r="DB617" s="44">
        <f>DA617/COUNTA($BJ617:$CX617)</f>
        <v>0</v>
      </c>
      <c r="DC617" s="40">
        <f>COUNTIF($BI617:$CX617,0)</f>
        <v>0</v>
      </c>
      <c r="DD617" s="44">
        <f>DC617/COUNTA($BI617:$CX617)</f>
        <v>0</v>
      </c>
      <c r="DE617" s="43">
        <f>COUNTIF($BI617:$CX617,"KĐG")</f>
        <v>0</v>
      </c>
      <c r="DF617" s="42">
        <f>DE617/COUNTA($BI617:$CX617)</f>
        <v>0</v>
      </c>
      <c r="DG617" s="41">
        <f>(((CY617*2)+(DA617*1)+(DC617*0)))/COUNTA($BI617:$CX617)</f>
        <v>2</v>
      </c>
      <c r="DH617" s="341"/>
      <c r="DI617" s="51"/>
    </row>
    <row r="618" spans="1:113" s="38" customFormat="1" ht="60.75" hidden="1" customHeight="1" x14ac:dyDescent="0.25">
      <c r="A618" s="268">
        <v>203</v>
      </c>
      <c r="B618" s="268"/>
      <c r="C618" s="310" t="s">
        <v>55</v>
      </c>
      <c r="D618" s="310" t="s">
        <v>35</v>
      </c>
      <c r="E618" s="310" t="s">
        <v>53</v>
      </c>
      <c r="F618" s="310" t="s">
        <v>54</v>
      </c>
      <c r="G618" s="310" t="s">
        <v>53</v>
      </c>
      <c r="H618" s="310" t="s">
        <v>53</v>
      </c>
      <c r="I618" s="327"/>
      <c r="J618" s="329" t="s">
        <v>52</v>
      </c>
      <c r="K618" s="329" t="s">
        <v>27</v>
      </c>
      <c r="L618" s="310" t="s">
        <v>26</v>
      </c>
      <c r="M618" s="341" t="s">
        <v>37</v>
      </c>
      <c r="N618" s="51" t="s">
        <v>24</v>
      </c>
      <c r="O618" s="50"/>
      <c r="P618" s="341"/>
      <c r="Q618" s="341"/>
      <c r="R618" s="341"/>
      <c r="S618" s="341"/>
      <c r="T618" s="341"/>
      <c r="U618" s="341"/>
      <c r="V618" s="341"/>
      <c r="W618" s="341"/>
      <c r="X618" s="341" t="s">
        <v>24</v>
      </c>
      <c r="Y618" s="341"/>
      <c r="Z618" s="341"/>
      <c r="AA618" s="47">
        <f>COUNTIF(P618:Z618,"x")</f>
        <v>1</v>
      </c>
      <c r="AB618" s="341"/>
      <c r="AC618" s="341"/>
      <c r="AD618" s="329"/>
      <c r="AE618" s="329"/>
      <c r="AF618" s="329"/>
      <c r="AG618" s="329"/>
      <c r="AH618" s="329"/>
      <c r="AI618" s="329"/>
      <c r="AJ618" s="329"/>
      <c r="AK618" s="329"/>
      <c r="AL618" s="329"/>
      <c r="AM618" s="329"/>
      <c r="AN618" s="329"/>
      <c r="AO618" s="329"/>
      <c r="AP618" s="329"/>
      <c r="AQ618" s="329"/>
      <c r="AR618" s="329"/>
      <c r="AS618" s="329"/>
      <c r="AT618" s="329"/>
      <c r="AU618" s="329"/>
      <c r="AV618" s="329"/>
      <c r="AW618" s="329"/>
      <c r="AX618" s="329"/>
      <c r="AY618" s="39"/>
      <c r="AZ618" s="39"/>
      <c r="BA618" s="39"/>
      <c r="BB618" s="39"/>
      <c r="BC618" s="329" t="s">
        <v>40</v>
      </c>
      <c r="BD618" s="329"/>
      <c r="BE618" s="329"/>
      <c r="BF618" s="329"/>
      <c r="BG618" s="329"/>
      <c r="BH618" s="329"/>
      <c r="BI618" s="329"/>
      <c r="BJ618" s="45">
        <v>2</v>
      </c>
      <c r="BK618" s="45">
        <v>2</v>
      </c>
      <c r="BL618" s="45">
        <v>2</v>
      </c>
      <c r="BM618" s="45">
        <v>2</v>
      </c>
      <c r="BN618" s="45">
        <v>2</v>
      </c>
      <c r="BO618" s="45">
        <v>2</v>
      </c>
      <c r="BP618" s="45">
        <v>2</v>
      </c>
      <c r="BQ618" s="45">
        <v>2</v>
      </c>
      <c r="BR618" s="45">
        <v>2</v>
      </c>
      <c r="BS618" s="45">
        <v>2</v>
      </c>
      <c r="BT618" s="45">
        <v>2</v>
      </c>
      <c r="BU618" s="45">
        <v>2</v>
      </c>
      <c r="BV618" s="45">
        <v>2</v>
      </c>
      <c r="BW618" s="45">
        <v>2</v>
      </c>
      <c r="BX618" s="45">
        <v>2</v>
      </c>
      <c r="BY618" s="45">
        <v>2</v>
      </c>
      <c r="BZ618" s="45">
        <v>2</v>
      </c>
      <c r="CA618" s="45">
        <v>2</v>
      </c>
      <c r="CB618" s="45">
        <v>2</v>
      </c>
      <c r="CC618" s="45">
        <v>2</v>
      </c>
      <c r="CD618" s="45">
        <v>2</v>
      </c>
      <c r="CE618" s="45">
        <v>2</v>
      </c>
      <c r="CF618" s="45">
        <v>2</v>
      </c>
      <c r="CG618" s="45">
        <v>2</v>
      </c>
      <c r="CH618" s="45">
        <v>2</v>
      </c>
      <c r="CI618" s="45">
        <v>2</v>
      </c>
      <c r="CJ618" s="45">
        <v>2</v>
      </c>
      <c r="CK618" s="45">
        <v>2</v>
      </c>
      <c r="CL618" s="45">
        <v>2</v>
      </c>
      <c r="CM618" s="45">
        <v>2</v>
      </c>
      <c r="CN618" s="45">
        <v>2</v>
      </c>
      <c r="CO618" s="45">
        <v>2</v>
      </c>
      <c r="CP618" s="45">
        <v>2</v>
      </c>
      <c r="CQ618" s="45">
        <v>2</v>
      </c>
      <c r="CR618" s="45">
        <v>2</v>
      </c>
      <c r="CS618" s="45">
        <v>2</v>
      </c>
      <c r="CT618" s="45">
        <v>2</v>
      </c>
      <c r="CU618" s="45"/>
      <c r="CV618" s="45"/>
      <c r="CW618" s="45"/>
      <c r="CX618" s="45">
        <v>2</v>
      </c>
      <c r="CY618" s="43">
        <f>COUNTIF($BI618:$CX618,2)</f>
        <v>38</v>
      </c>
      <c r="CZ618" s="42">
        <f>CY618/COUNTA($BI618:$CX618)</f>
        <v>1</v>
      </c>
      <c r="DA618" s="43">
        <f>COUNTIF($BI618:$CX618,1)</f>
        <v>0</v>
      </c>
      <c r="DB618" s="42">
        <f>DA618/COUNTA($BI618:$CX618)</f>
        <v>0</v>
      </c>
      <c r="DC618" s="43">
        <f>COUNTIF($BI618:$CX618,0)</f>
        <v>0</v>
      </c>
      <c r="DD618" s="44">
        <f>DC618/COUNTA($BI618:$CX618)</f>
        <v>0</v>
      </c>
      <c r="DE618" s="43">
        <f>COUNTIF($BI618:$CX618,"KĐG")</f>
        <v>0</v>
      </c>
      <c r="DF618" s="42">
        <f>DE618/COUNTA($BI618:$CX618)</f>
        <v>0</v>
      </c>
      <c r="DG618" s="52">
        <f>(((CY618*2)+(DA618*1)+(DC618*0)))/COUNTA($BI618:$CX618)</f>
        <v>2</v>
      </c>
      <c r="DH618" s="43" t="str">
        <f>IF(DG618&gt;=1.6,"Đạt mục tiêu",IF(DG618&gt;=1,"Cần cố gắng","Chưa đạt"))</f>
        <v>Đạt mục tiêu</v>
      </c>
      <c r="DI618" s="39"/>
    </row>
    <row r="619" spans="1:113" s="38" customFormat="1" ht="36.75" hidden="1" customHeight="1" x14ac:dyDescent="0.25">
      <c r="A619" s="628">
        <v>204</v>
      </c>
      <c r="B619" s="629"/>
      <c r="C619" s="623" t="s">
        <v>51</v>
      </c>
      <c r="D619" s="623" t="s">
        <v>34</v>
      </c>
      <c r="E619" s="623" t="s">
        <v>50</v>
      </c>
      <c r="F619" s="623" t="s">
        <v>34</v>
      </c>
      <c r="G619" s="623" t="s">
        <v>50</v>
      </c>
      <c r="H619" s="310" t="s">
        <v>50</v>
      </c>
      <c r="I619" s="327"/>
      <c r="J619" s="329" t="s">
        <v>43</v>
      </c>
      <c r="K619" s="329" t="s">
        <v>27</v>
      </c>
      <c r="L619" s="310" t="s">
        <v>26</v>
      </c>
      <c r="M619" s="341" t="s">
        <v>37</v>
      </c>
      <c r="N619" s="51" t="s">
        <v>24</v>
      </c>
      <c r="O619" s="50"/>
      <c r="P619" s="341"/>
      <c r="Q619" s="341"/>
      <c r="R619" s="341"/>
      <c r="S619" s="341" t="s">
        <v>24</v>
      </c>
      <c r="T619" s="341"/>
      <c r="U619" s="341"/>
      <c r="V619" s="341"/>
      <c r="W619" s="341"/>
      <c r="X619" s="341"/>
      <c r="Y619" s="341"/>
      <c r="Z619" s="341"/>
      <c r="AA619" s="47">
        <f>COUNTIF(P619:Z619,"x")</f>
        <v>1</v>
      </c>
      <c r="AB619" s="341"/>
      <c r="AC619" s="341"/>
      <c r="AD619" s="329"/>
      <c r="AE619" s="329"/>
      <c r="AF619" s="329"/>
      <c r="AG619" s="329"/>
      <c r="AH619" s="329"/>
      <c r="AI619" s="329"/>
      <c r="AJ619" s="329"/>
      <c r="AK619" s="329"/>
      <c r="AL619" s="329" t="s">
        <v>32</v>
      </c>
      <c r="AM619" s="329"/>
      <c r="AN619" s="329"/>
      <c r="AO619" s="329"/>
      <c r="AP619" s="329"/>
      <c r="AQ619" s="329"/>
      <c r="AR619" s="329"/>
      <c r="AS619" s="329"/>
      <c r="AT619" s="329"/>
      <c r="AU619" s="329"/>
      <c r="AV619" s="329"/>
      <c r="AW619" s="329"/>
      <c r="AX619" s="329"/>
      <c r="AY619" s="39"/>
      <c r="AZ619" s="39"/>
      <c r="BA619" s="39"/>
      <c r="BB619" s="39"/>
      <c r="BC619" s="329"/>
      <c r="BD619" s="329"/>
      <c r="BE619" s="329"/>
      <c r="BF619" s="329"/>
      <c r="BG619" s="329"/>
      <c r="BH619" s="329"/>
      <c r="BI619" s="329"/>
      <c r="BJ619" s="45">
        <v>2</v>
      </c>
      <c r="BK619" s="45">
        <v>1</v>
      </c>
      <c r="BL619" s="45">
        <v>2</v>
      </c>
      <c r="BM619" s="45">
        <v>2</v>
      </c>
      <c r="BN619" s="45">
        <v>2</v>
      </c>
      <c r="BO619" s="45">
        <v>2</v>
      </c>
      <c r="BP619" s="45">
        <v>2</v>
      </c>
      <c r="BQ619" s="45">
        <v>2</v>
      </c>
      <c r="BR619" s="45">
        <v>2</v>
      </c>
      <c r="BS619" s="45">
        <v>2</v>
      </c>
      <c r="BT619" s="45">
        <v>1</v>
      </c>
      <c r="BU619" s="45">
        <v>2</v>
      </c>
      <c r="BV619" s="45">
        <v>2</v>
      </c>
      <c r="BW619" s="45">
        <v>2</v>
      </c>
      <c r="BX619" s="45">
        <v>2</v>
      </c>
      <c r="BY619" s="45">
        <v>1</v>
      </c>
      <c r="BZ619" s="45">
        <v>1</v>
      </c>
      <c r="CA619" s="45">
        <v>2</v>
      </c>
      <c r="CB619" s="45">
        <v>2</v>
      </c>
      <c r="CC619" s="45">
        <v>2</v>
      </c>
      <c r="CD619" s="45">
        <v>2</v>
      </c>
      <c r="CE619" s="45">
        <v>2</v>
      </c>
      <c r="CF619" s="45">
        <v>1</v>
      </c>
      <c r="CG619" s="45">
        <v>2</v>
      </c>
      <c r="CH619" s="45">
        <v>2</v>
      </c>
      <c r="CI619" s="45">
        <v>2</v>
      </c>
      <c r="CJ619" s="45">
        <v>1</v>
      </c>
      <c r="CK619" s="45">
        <v>2</v>
      </c>
      <c r="CL619" s="45">
        <v>2</v>
      </c>
      <c r="CM619" s="45">
        <v>2</v>
      </c>
      <c r="CN619" s="45">
        <v>1</v>
      </c>
      <c r="CO619" s="45">
        <v>2</v>
      </c>
      <c r="CP619" s="45">
        <v>2</v>
      </c>
      <c r="CQ619" s="45">
        <v>1</v>
      </c>
      <c r="CR619" s="45">
        <v>2</v>
      </c>
      <c r="CS619" s="45">
        <v>2</v>
      </c>
      <c r="CT619" s="45">
        <v>2</v>
      </c>
      <c r="CU619" s="45">
        <v>2</v>
      </c>
      <c r="CV619" s="45">
        <v>2</v>
      </c>
      <c r="CW619" s="45">
        <v>1</v>
      </c>
      <c r="CX619" s="45">
        <v>2</v>
      </c>
      <c r="CY619" s="40">
        <f>COUNTIF($BI619:$CX619,2)</f>
        <v>32</v>
      </c>
      <c r="CZ619" s="53">
        <f>CY619/COUNTA($BI619:$CX619)</f>
        <v>0.78048780487804881</v>
      </c>
      <c r="DA619" s="40">
        <f>COUNTIF($BI619:$CX619,1)</f>
        <v>9</v>
      </c>
      <c r="DB619" s="44">
        <f>DA619/33</f>
        <v>0.27272727272727271</v>
      </c>
      <c r="DC619" s="40">
        <f>COUNTIF($BI619:$CX619,0)</f>
        <v>0</v>
      </c>
      <c r="DD619" s="44">
        <f>DC619/COUNTA($BI619:$CX619)</f>
        <v>0</v>
      </c>
      <c r="DE619" s="43">
        <f>COUNTIF($BI619:$CX619,"KĐG")</f>
        <v>0</v>
      </c>
      <c r="DF619" s="42">
        <f>DE619/COUNTA($BI619:$CX619)</f>
        <v>0</v>
      </c>
      <c r="DG619" s="41">
        <f>(((CY619*2)+(DA619*1)+(DC619*0)))/COUNTA($BI619:$CX619)</f>
        <v>1.7804878048780488</v>
      </c>
      <c r="DH619" s="40" t="str">
        <f>IF(DG619&gt;=1.6,"Đạt mục tiêu",IF(DG619&gt;=1,"Cần cố gắng","Chưa đạt"))</f>
        <v>Đạt mục tiêu</v>
      </c>
      <c r="DI619" s="39"/>
    </row>
    <row r="620" spans="1:113" s="38" customFormat="1" ht="36.75" hidden="1" customHeight="1" x14ac:dyDescent="0.25">
      <c r="A620" s="628"/>
      <c r="B620" s="630"/>
      <c r="C620" s="623"/>
      <c r="D620" s="623"/>
      <c r="E620" s="623"/>
      <c r="F620" s="623"/>
      <c r="G620" s="623"/>
      <c r="H620" s="310" t="s">
        <v>50</v>
      </c>
      <c r="I620" s="327"/>
      <c r="J620" s="329" t="s">
        <v>49</v>
      </c>
      <c r="K620" s="329" t="s">
        <v>27</v>
      </c>
      <c r="L620" s="310" t="s">
        <v>26</v>
      </c>
      <c r="M620" s="341" t="s">
        <v>37</v>
      </c>
      <c r="N620" s="51" t="s">
        <v>24</v>
      </c>
      <c r="O620" s="50"/>
      <c r="P620" s="341"/>
      <c r="Q620" s="341"/>
      <c r="R620" s="341"/>
      <c r="S620" s="341"/>
      <c r="T620" s="341"/>
      <c r="U620" s="341"/>
      <c r="V620" s="341"/>
      <c r="W620" s="341"/>
      <c r="X620" s="341"/>
      <c r="Y620" s="341"/>
      <c r="Z620" s="341" t="s">
        <v>24</v>
      </c>
      <c r="AA620" s="47"/>
      <c r="AB620" s="341"/>
      <c r="AC620" s="341"/>
      <c r="AD620" s="329"/>
      <c r="AE620" s="329"/>
      <c r="AF620" s="329"/>
      <c r="AG620" s="329"/>
      <c r="AH620" s="329"/>
      <c r="AI620" s="329"/>
      <c r="AJ620" s="329"/>
      <c r="AK620" s="329"/>
      <c r="AL620" s="329"/>
      <c r="AM620" s="329"/>
      <c r="AN620" s="329"/>
      <c r="AO620" s="329"/>
      <c r="AP620" s="329"/>
      <c r="AQ620" s="329"/>
      <c r="AR620" s="329"/>
      <c r="AS620" s="329"/>
      <c r="AT620" s="329"/>
      <c r="AU620" s="329"/>
      <c r="AV620" s="329"/>
      <c r="AW620" s="329"/>
      <c r="AX620" s="329"/>
      <c r="AY620" s="39"/>
      <c r="AZ620" s="39"/>
      <c r="BA620" s="39"/>
      <c r="BB620" s="39"/>
      <c r="BC620" s="329"/>
      <c r="BD620" s="329"/>
      <c r="BE620" s="329"/>
      <c r="BF620" s="329"/>
      <c r="BG620" s="329"/>
      <c r="BH620" s="329"/>
      <c r="BI620" s="329"/>
      <c r="BJ620" s="45"/>
      <c r="BK620" s="45"/>
      <c r="BL620" s="45"/>
      <c r="BM620" s="45"/>
      <c r="BN620" s="45"/>
      <c r="BO620" s="45"/>
      <c r="BP620" s="45"/>
      <c r="BQ620" s="45"/>
      <c r="BR620" s="45"/>
      <c r="BS620" s="45"/>
      <c r="BT620" s="45"/>
      <c r="BU620" s="45"/>
      <c r="BV620" s="45"/>
      <c r="BW620" s="45"/>
      <c r="BX620" s="45"/>
      <c r="BY620" s="45"/>
      <c r="BZ620" s="45"/>
      <c r="CA620" s="45"/>
      <c r="CB620" s="45"/>
      <c r="CC620" s="45"/>
      <c r="CD620" s="45"/>
      <c r="CE620" s="45"/>
      <c r="CF620" s="45"/>
      <c r="CG620" s="45"/>
      <c r="CH620" s="45"/>
      <c r="CI620" s="45"/>
      <c r="CJ620" s="45"/>
      <c r="CK620" s="45"/>
      <c r="CL620" s="45"/>
      <c r="CM620" s="45"/>
      <c r="CN620" s="45"/>
      <c r="CO620" s="45"/>
      <c r="CP620" s="45"/>
      <c r="CQ620" s="45"/>
      <c r="CR620" s="45"/>
      <c r="CS620" s="45"/>
      <c r="CT620" s="45"/>
      <c r="CU620" s="45"/>
      <c r="CV620" s="45"/>
      <c r="CW620" s="45"/>
      <c r="CX620" s="45"/>
      <c r="CY620" s="40"/>
      <c r="CZ620" s="53"/>
      <c r="DA620" s="40"/>
      <c r="DB620" s="44"/>
      <c r="DC620" s="40"/>
      <c r="DD620" s="44"/>
      <c r="DE620" s="43"/>
      <c r="DF620" s="42"/>
      <c r="DG620" s="41"/>
      <c r="DH620" s="40"/>
      <c r="DI620" s="39"/>
    </row>
    <row r="621" spans="1:113" s="38" customFormat="1" ht="36.75" hidden="1" customHeight="1" x14ac:dyDescent="0.25">
      <c r="A621" s="645"/>
      <c r="B621" s="631"/>
      <c r="C621" s="623"/>
      <c r="D621" s="623"/>
      <c r="E621" s="623"/>
      <c r="F621" s="623"/>
      <c r="G621" s="623"/>
      <c r="H621" s="54" t="s">
        <v>48</v>
      </c>
      <c r="I621" s="327">
        <v>1</v>
      </c>
      <c r="J621" s="329" t="s">
        <v>47</v>
      </c>
      <c r="K621" s="329" t="s">
        <v>27</v>
      </c>
      <c r="L621" s="310" t="s">
        <v>26</v>
      </c>
      <c r="M621" s="341" t="s">
        <v>37</v>
      </c>
      <c r="N621" s="51" t="s">
        <v>24</v>
      </c>
      <c r="O621" s="50">
        <v>1</v>
      </c>
      <c r="P621" s="341"/>
      <c r="Q621" s="341"/>
      <c r="R621" s="341"/>
      <c r="S621" s="341"/>
      <c r="T621" s="341" t="s">
        <v>24</v>
      </c>
      <c r="U621" s="341"/>
      <c r="V621" s="341"/>
      <c r="W621" s="341"/>
      <c r="X621" s="341"/>
      <c r="Y621" s="341"/>
      <c r="Z621" s="341"/>
      <c r="AA621" s="47">
        <f t="shared" ref="AA621:AA631" si="261">COUNTIF(P621:Z621,"x")</f>
        <v>1</v>
      </c>
      <c r="AB621" s="341"/>
      <c r="AC621" s="341"/>
      <c r="AD621" s="329"/>
      <c r="AE621" s="329"/>
      <c r="AF621" s="329"/>
      <c r="AG621" s="329"/>
      <c r="AH621" s="329"/>
      <c r="AI621" s="329"/>
      <c r="AJ621" s="329"/>
      <c r="AK621" s="329"/>
      <c r="AL621" s="329"/>
      <c r="AM621" s="329"/>
      <c r="AN621" s="329"/>
      <c r="AO621" s="329"/>
      <c r="AP621" s="329"/>
      <c r="AQ621" s="329"/>
      <c r="AR621" s="329" t="s">
        <v>32</v>
      </c>
      <c r="AS621" s="329"/>
      <c r="AT621" s="329" t="s">
        <v>46</v>
      </c>
      <c r="AU621" s="329"/>
      <c r="AV621" s="329"/>
      <c r="AW621" s="329"/>
      <c r="AX621" s="329"/>
      <c r="AY621" s="39"/>
      <c r="AZ621" s="39"/>
      <c r="BA621" s="39"/>
      <c r="BB621" s="39"/>
      <c r="BC621" s="329"/>
      <c r="BD621" s="329"/>
      <c r="BE621" s="329"/>
      <c r="BF621" s="329"/>
      <c r="BG621" s="329" t="s">
        <v>32</v>
      </c>
      <c r="BH621" s="329"/>
      <c r="BI621" s="329"/>
      <c r="BJ621" s="45">
        <v>2</v>
      </c>
      <c r="BK621" s="45">
        <v>2</v>
      </c>
      <c r="BL621" s="45">
        <v>2</v>
      </c>
      <c r="BM621" s="45">
        <v>2</v>
      </c>
      <c r="BN621" s="45">
        <v>2</v>
      </c>
      <c r="BO621" s="45">
        <v>2</v>
      </c>
      <c r="BP621" s="45">
        <v>2</v>
      </c>
      <c r="BQ621" s="45">
        <v>2</v>
      </c>
      <c r="BR621" s="45">
        <v>2</v>
      </c>
      <c r="BS621" s="45">
        <v>2</v>
      </c>
      <c r="BT621" s="45">
        <v>2</v>
      </c>
      <c r="BU621" s="45">
        <v>2</v>
      </c>
      <c r="BV621" s="45">
        <v>2</v>
      </c>
      <c r="BW621" s="45">
        <v>2</v>
      </c>
      <c r="BX621" s="45">
        <v>2</v>
      </c>
      <c r="BY621" s="45">
        <v>2</v>
      </c>
      <c r="BZ621" s="45">
        <v>2</v>
      </c>
      <c r="CA621" s="45">
        <v>2</v>
      </c>
      <c r="CB621" s="45">
        <v>2</v>
      </c>
      <c r="CC621" s="45">
        <v>2</v>
      </c>
      <c r="CD621" s="45">
        <v>2</v>
      </c>
      <c r="CE621" s="45">
        <v>2</v>
      </c>
      <c r="CF621" s="45">
        <v>2</v>
      </c>
      <c r="CG621" s="45">
        <v>2</v>
      </c>
      <c r="CH621" s="45">
        <v>2</v>
      </c>
      <c r="CI621" s="45">
        <v>2</v>
      </c>
      <c r="CJ621" s="45">
        <v>2</v>
      </c>
      <c r="CK621" s="45">
        <v>2</v>
      </c>
      <c r="CL621" s="45">
        <v>2</v>
      </c>
      <c r="CM621" s="45">
        <v>2</v>
      </c>
      <c r="CN621" s="45">
        <v>2</v>
      </c>
      <c r="CO621" s="45">
        <v>2</v>
      </c>
      <c r="CP621" s="45">
        <v>2</v>
      </c>
      <c r="CQ621" s="45">
        <v>2</v>
      </c>
      <c r="CR621" s="45">
        <v>2</v>
      </c>
      <c r="CS621" s="45">
        <v>2</v>
      </c>
      <c r="CT621" s="45">
        <v>2</v>
      </c>
      <c r="CU621" s="45"/>
      <c r="CV621" s="45"/>
      <c r="CW621" s="45"/>
      <c r="CX621" s="45">
        <v>2</v>
      </c>
      <c r="CY621" s="43">
        <f t="shared" ref="CY621:CY631" si="262">COUNTIF($BI621:$CX621,2)</f>
        <v>38</v>
      </c>
      <c r="CZ621" s="42">
        <f t="shared" ref="CZ621:CZ631" si="263">CY621/COUNTA($BI621:$CX621)</f>
        <v>1</v>
      </c>
      <c r="DA621" s="43">
        <f t="shared" ref="DA621:DA631" si="264">COUNTIF($BI621:$CX621,1)</f>
        <v>0</v>
      </c>
      <c r="DB621" s="42">
        <f>DA621/COUNTA($BI621:$CX621)</f>
        <v>0</v>
      </c>
      <c r="DC621" s="43">
        <f t="shared" ref="DC621:DC631" si="265">COUNTIF($BI621:$CX621,0)</f>
        <v>0</v>
      </c>
      <c r="DD621" s="44">
        <f t="shared" ref="DD621:DD631" si="266">DC621/COUNTA($BI621:$CX621)</f>
        <v>0</v>
      </c>
      <c r="DE621" s="43">
        <f t="shared" ref="DE621:DE631" si="267">COUNTIF($BI621:$CX621,"KĐG")</f>
        <v>0</v>
      </c>
      <c r="DF621" s="42">
        <f t="shared" ref="DF621:DF631" si="268">DE621/COUNTA($BI621:$CX621)</f>
        <v>0</v>
      </c>
      <c r="DG621" s="52">
        <f t="shared" ref="DG621:DG631" si="269">(((CY621*2)+(DA621*1)+(DC621*0)))/COUNTA($BI621:$CX621)</f>
        <v>2</v>
      </c>
      <c r="DH621" s="43" t="str">
        <f t="shared" ref="DH621:DH631" si="270">IF(DG621&gt;=1.6,"Đạt mục tiêu",IF(DG621&gt;=1,"Cần cố gắng","Chưa đạt"))</f>
        <v>Đạt mục tiêu</v>
      </c>
      <c r="DI621" s="39"/>
    </row>
    <row r="622" spans="1:113" s="38" customFormat="1" ht="36.75" customHeight="1" x14ac:dyDescent="0.25">
      <c r="A622" s="646">
        <v>71</v>
      </c>
      <c r="B622" s="506"/>
      <c r="C622" s="649" t="s">
        <v>45</v>
      </c>
      <c r="D622" s="501"/>
      <c r="E622" s="649" t="s">
        <v>42</v>
      </c>
      <c r="F622" s="501"/>
      <c r="G622" s="501"/>
      <c r="H622" s="501" t="s">
        <v>1186</v>
      </c>
      <c r="I622" s="528" t="s">
        <v>1123</v>
      </c>
      <c r="J622" s="521"/>
      <c r="K622" s="108" t="s">
        <v>157</v>
      </c>
      <c r="L622" s="501"/>
      <c r="M622" s="524"/>
      <c r="N622" s="51"/>
      <c r="O622" s="50"/>
      <c r="P622" s="524"/>
      <c r="Q622" s="524"/>
      <c r="R622" s="524"/>
      <c r="S622" s="524"/>
      <c r="T622" s="524"/>
      <c r="U622" s="524"/>
      <c r="V622" s="524"/>
      <c r="W622" s="524"/>
      <c r="X622" s="524"/>
      <c r="Y622" s="524"/>
      <c r="Z622" s="524"/>
      <c r="AA622" s="47"/>
      <c r="AB622" s="524"/>
      <c r="AC622" s="524"/>
      <c r="AD622" s="521"/>
      <c r="AE622" s="521"/>
      <c r="AF622" s="521"/>
      <c r="AG622" s="521"/>
      <c r="AH622" s="521"/>
      <c r="AI622" s="521"/>
      <c r="AJ622" s="521"/>
      <c r="AK622" s="521"/>
      <c r="AL622" s="521"/>
      <c r="AM622" s="521"/>
      <c r="AN622" s="521"/>
      <c r="AO622" s="521"/>
      <c r="AP622" s="521"/>
      <c r="AQ622" s="521"/>
      <c r="AR622" s="521"/>
      <c r="AS622" s="521"/>
      <c r="AT622" s="521"/>
      <c r="AU622" s="521"/>
      <c r="AV622" s="521"/>
      <c r="AW622" s="521"/>
      <c r="AX622" s="521"/>
      <c r="AY622" s="108" t="s">
        <v>56</v>
      </c>
      <c r="AZ622" s="39"/>
      <c r="BA622" s="39"/>
      <c r="BB622" s="39"/>
      <c r="BC622" s="521"/>
      <c r="BD622" s="521"/>
      <c r="BE622" s="521"/>
      <c r="BF622" s="521"/>
      <c r="BG622" s="521"/>
      <c r="BH622" s="521"/>
      <c r="BI622" s="521"/>
      <c r="BJ622" s="45"/>
      <c r="BK622" s="45"/>
      <c r="BL622" s="45"/>
      <c r="BM622" s="45"/>
      <c r="BN622" s="45"/>
      <c r="BO622" s="45"/>
      <c r="BP622" s="45"/>
      <c r="BQ622" s="45"/>
      <c r="BR622" s="45"/>
      <c r="BS622" s="45"/>
      <c r="BT622" s="45"/>
      <c r="BU622" s="45"/>
      <c r="BV622" s="45"/>
      <c r="BW622" s="45"/>
      <c r="BX622" s="45"/>
      <c r="BY622" s="45"/>
      <c r="BZ622" s="45"/>
      <c r="CA622" s="45"/>
      <c r="CB622" s="45"/>
      <c r="CC622" s="45"/>
      <c r="CD622" s="45"/>
      <c r="CE622" s="45"/>
      <c r="CF622" s="45"/>
      <c r="CG622" s="45"/>
      <c r="CH622" s="45"/>
      <c r="CI622" s="45"/>
      <c r="CJ622" s="45"/>
      <c r="CK622" s="45"/>
      <c r="CL622" s="45"/>
      <c r="CM622" s="45"/>
      <c r="CN622" s="45"/>
      <c r="CO622" s="45"/>
      <c r="CP622" s="45"/>
      <c r="CQ622" s="45"/>
      <c r="CR622" s="45"/>
      <c r="CS622" s="45"/>
      <c r="CT622" s="45"/>
      <c r="CU622" s="45"/>
      <c r="CV622" s="45"/>
      <c r="CW622" s="45"/>
      <c r="CX622" s="45"/>
      <c r="CY622" s="43"/>
      <c r="CZ622" s="42"/>
      <c r="DA622" s="43"/>
      <c r="DB622" s="42"/>
      <c r="DC622" s="43"/>
      <c r="DD622" s="44"/>
      <c r="DE622" s="43"/>
      <c r="DF622" s="42"/>
      <c r="DG622" s="52"/>
      <c r="DH622" s="43"/>
      <c r="DI622" s="39"/>
    </row>
    <row r="623" spans="1:113" s="38" customFormat="1" ht="63" customHeight="1" x14ac:dyDescent="0.25">
      <c r="A623" s="647"/>
      <c r="B623" s="629"/>
      <c r="C623" s="650"/>
      <c r="D623" s="623" t="s">
        <v>34</v>
      </c>
      <c r="E623" s="650"/>
      <c r="F623" s="623" t="s">
        <v>34</v>
      </c>
      <c r="G623" s="623" t="s">
        <v>42</v>
      </c>
      <c r="H623" s="317" t="s">
        <v>44</v>
      </c>
      <c r="I623" s="528" t="s">
        <v>1123</v>
      </c>
      <c r="J623" s="392" t="s">
        <v>33</v>
      </c>
      <c r="K623" s="580" t="s">
        <v>27</v>
      </c>
      <c r="L623" s="416" t="s">
        <v>26</v>
      </c>
      <c r="M623" s="341" t="s">
        <v>37</v>
      </c>
      <c r="N623" s="51" t="s">
        <v>24</v>
      </c>
      <c r="O623" s="50"/>
      <c r="P623" s="341"/>
      <c r="Q623" s="341"/>
      <c r="R623" s="341" t="s">
        <v>24</v>
      </c>
      <c r="S623" s="341"/>
      <c r="T623" s="341"/>
      <c r="U623" s="341"/>
      <c r="V623" s="341"/>
      <c r="W623" s="341"/>
      <c r="X623" s="341"/>
      <c r="Y623" s="341"/>
      <c r="Z623" s="341"/>
      <c r="AA623" s="47">
        <f t="shared" si="261"/>
        <v>1</v>
      </c>
      <c r="AB623" s="341"/>
      <c r="AC623" s="341"/>
      <c r="AD623" s="329"/>
      <c r="AE623" s="329"/>
      <c r="AF623" s="329"/>
      <c r="AG623" s="329" t="s">
        <v>40</v>
      </c>
      <c r="AH623" s="329" t="s">
        <v>40</v>
      </c>
      <c r="AI623" s="329" t="s">
        <v>40</v>
      </c>
      <c r="AJ623" s="329" t="s">
        <v>40</v>
      </c>
      <c r="AK623" s="329"/>
      <c r="AL623" s="329"/>
      <c r="AM623" s="329"/>
      <c r="AN623" s="329"/>
      <c r="AO623" s="329"/>
      <c r="AP623" s="329"/>
      <c r="AQ623" s="329"/>
      <c r="AR623" s="329"/>
      <c r="AS623" s="329"/>
      <c r="AT623" s="329"/>
      <c r="AU623" s="329"/>
      <c r="AV623" s="329"/>
      <c r="AW623" s="329"/>
      <c r="AX623" s="329"/>
      <c r="AY623" s="580"/>
      <c r="AZ623" s="477"/>
      <c r="BA623" s="47" t="s">
        <v>32</v>
      </c>
      <c r="BB623" s="47"/>
      <c r="BC623" s="329"/>
      <c r="BD623" s="329"/>
      <c r="BE623" s="329"/>
      <c r="BF623" s="329"/>
      <c r="BG623" s="329"/>
      <c r="BH623" s="329"/>
      <c r="BI623" s="329"/>
      <c r="BJ623" s="45">
        <v>2</v>
      </c>
      <c r="BK623" s="45">
        <v>1</v>
      </c>
      <c r="BL623" s="45">
        <v>2</v>
      </c>
      <c r="BM623" s="45">
        <v>2</v>
      </c>
      <c r="BN623" s="45">
        <v>1</v>
      </c>
      <c r="BO623" s="45">
        <v>2</v>
      </c>
      <c r="BP623" s="45">
        <v>2</v>
      </c>
      <c r="BQ623" s="45">
        <v>2</v>
      </c>
      <c r="BR623" s="45">
        <v>2</v>
      </c>
      <c r="BS623" s="45">
        <v>2</v>
      </c>
      <c r="BT623" s="45">
        <v>1</v>
      </c>
      <c r="BU623" s="45">
        <v>2</v>
      </c>
      <c r="BV623" s="45">
        <v>2</v>
      </c>
      <c r="BW623" s="45">
        <v>2</v>
      </c>
      <c r="BX623" s="45">
        <v>2</v>
      </c>
      <c r="BY623" s="45">
        <v>2</v>
      </c>
      <c r="BZ623" s="45">
        <v>1</v>
      </c>
      <c r="CA623" s="45">
        <v>2</v>
      </c>
      <c r="CB623" s="45">
        <v>2</v>
      </c>
      <c r="CC623" s="45">
        <v>2</v>
      </c>
      <c r="CD623" s="45">
        <v>2</v>
      </c>
      <c r="CE623" s="45">
        <v>2</v>
      </c>
      <c r="CF623" s="45">
        <v>2</v>
      </c>
      <c r="CG623" s="45">
        <v>2</v>
      </c>
      <c r="CH623" s="45">
        <v>2</v>
      </c>
      <c r="CI623" s="45">
        <v>2</v>
      </c>
      <c r="CJ623" s="45">
        <v>2</v>
      </c>
      <c r="CK623" s="45">
        <v>2</v>
      </c>
      <c r="CL623" s="45">
        <v>2</v>
      </c>
      <c r="CM623" s="45">
        <v>2</v>
      </c>
      <c r="CN623" s="45">
        <v>1</v>
      </c>
      <c r="CO623" s="45">
        <v>2</v>
      </c>
      <c r="CP623" s="45">
        <v>2</v>
      </c>
      <c r="CQ623" s="45">
        <v>2</v>
      </c>
      <c r="CR623" s="45">
        <v>2</v>
      </c>
      <c r="CS623" s="45">
        <v>2</v>
      </c>
      <c r="CT623" s="45">
        <v>2</v>
      </c>
      <c r="CU623" s="45">
        <v>2</v>
      </c>
      <c r="CV623" s="45">
        <v>2</v>
      </c>
      <c r="CW623" s="45">
        <v>2</v>
      </c>
      <c r="CX623" s="45">
        <v>2</v>
      </c>
      <c r="CY623" s="40">
        <f t="shared" si="262"/>
        <v>36</v>
      </c>
      <c r="CZ623" s="44">
        <f t="shared" si="263"/>
        <v>0.87804878048780488</v>
      </c>
      <c r="DA623" s="40">
        <f t="shared" si="264"/>
        <v>5</v>
      </c>
      <c r="DB623" s="44">
        <f>DA623/COUNTA($BJ623:$CX623)</f>
        <v>0.12195121951219512</v>
      </c>
      <c r="DC623" s="40">
        <f t="shared" si="265"/>
        <v>0</v>
      </c>
      <c r="DD623" s="44">
        <f t="shared" si="266"/>
        <v>0</v>
      </c>
      <c r="DE623" s="43">
        <f t="shared" si="267"/>
        <v>0</v>
      </c>
      <c r="DF623" s="42">
        <f t="shared" si="268"/>
        <v>0</v>
      </c>
      <c r="DG623" s="41">
        <f t="shared" si="269"/>
        <v>1.8780487804878048</v>
      </c>
      <c r="DH623" s="40" t="str">
        <f t="shared" si="270"/>
        <v>Đạt mục tiêu</v>
      </c>
      <c r="DI623" s="47"/>
    </row>
    <row r="624" spans="1:113" s="38" customFormat="1" ht="30" hidden="1" customHeight="1" x14ac:dyDescent="0.25">
      <c r="A624" s="647"/>
      <c r="B624" s="630"/>
      <c r="C624" s="650"/>
      <c r="D624" s="623"/>
      <c r="E624" s="650"/>
      <c r="F624" s="623"/>
      <c r="G624" s="623"/>
      <c r="H624" s="310" t="s">
        <v>42</v>
      </c>
      <c r="I624" s="327"/>
      <c r="J624" s="341" t="s">
        <v>43</v>
      </c>
      <c r="K624" s="329" t="s">
        <v>27</v>
      </c>
      <c r="L624" s="310" t="s">
        <v>26</v>
      </c>
      <c r="M624" s="341" t="s">
        <v>37</v>
      </c>
      <c r="N624" s="51" t="s">
        <v>24</v>
      </c>
      <c r="O624" s="50"/>
      <c r="P624" s="341"/>
      <c r="Q624" s="341"/>
      <c r="R624" s="341"/>
      <c r="S624" s="341" t="s">
        <v>24</v>
      </c>
      <c r="T624" s="341"/>
      <c r="U624" s="341"/>
      <c r="V624" s="341"/>
      <c r="W624" s="341"/>
      <c r="X624" s="341"/>
      <c r="Y624" s="341"/>
      <c r="Z624" s="341"/>
      <c r="AA624" s="47">
        <f t="shared" si="261"/>
        <v>1</v>
      </c>
      <c r="AB624" s="341"/>
      <c r="AC624" s="341"/>
      <c r="AD624" s="329"/>
      <c r="AE624" s="329"/>
      <c r="AF624" s="329"/>
      <c r="AG624" s="329"/>
      <c r="AH624" s="329"/>
      <c r="AI624" s="329"/>
      <c r="AJ624" s="329"/>
      <c r="AK624" s="329"/>
      <c r="AL624" s="329" t="s">
        <v>23</v>
      </c>
      <c r="AM624" s="329" t="s">
        <v>23</v>
      </c>
      <c r="AN624" s="329" t="s">
        <v>23</v>
      </c>
      <c r="AO624" s="329"/>
      <c r="AP624" s="329"/>
      <c r="AQ624" s="329"/>
      <c r="AR624" s="329" t="s">
        <v>32</v>
      </c>
      <c r="AS624" s="329"/>
      <c r="AT624" s="329" t="s">
        <v>32</v>
      </c>
      <c r="AU624" s="329"/>
      <c r="AV624" s="329"/>
      <c r="AW624" s="329"/>
      <c r="AX624" s="329"/>
      <c r="AY624" s="39"/>
      <c r="AZ624" s="39"/>
      <c r="BA624" s="39"/>
      <c r="BB624" s="39"/>
      <c r="BC624" s="329"/>
      <c r="BD624" s="329"/>
      <c r="BE624" s="329"/>
      <c r="BF624" s="329"/>
      <c r="BG624" s="329"/>
      <c r="BH624" s="329"/>
      <c r="BI624" s="329"/>
      <c r="BJ624" s="45">
        <v>2</v>
      </c>
      <c r="BK624" s="45">
        <v>1</v>
      </c>
      <c r="BL624" s="45">
        <v>2</v>
      </c>
      <c r="BM624" s="45">
        <v>2</v>
      </c>
      <c r="BN624" s="45">
        <v>2</v>
      </c>
      <c r="BO624" s="45">
        <v>2</v>
      </c>
      <c r="BP624" s="45">
        <v>2</v>
      </c>
      <c r="BQ624" s="45">
        <v>2</v>
      </c>
      <c r="BR624" s="45">
        <v>2</v>
      </c>
      <c r="BS624" s="45">
        <v>2</v>
      </c>
      <c r="BT624" s="45">
        <v>1</v>
      </c>
      <c r="BU624" s="45">
        <v>2</v>
      </c>
      <c r="BV624" s="45">
        <v>2</v>
      </c>
      <c r="BW624" s="45">
        <v>2</v>
      </c>
      <c r="BX624" s="45">
        <v>1</v>
      </c>
      <c r="BY624" s="45">
        <v>2</v>
      </c>
      <c r="BZ624" s="45">
        <v>1</v>
      </c>
      <c r="CA624" s="45">
        <v>2</v>
      </c>
      <c r="CB624" s="45">
        <v>2</v>
      </c>
      <c r="CC624" s="45">
        <v>2</v>
      </c>
      <c r="CD624" s="45">
        <v>2</v>
      </c>
      <c r="CE624" s="45">
        <v>1</v>
      </c>
      <c r="CF624" s="45">
        <v>2</v>
      </c>
      <c r="CG624" s="45">
        <v>2</v>
      </c>
      <c r="CH624" s="45">
        <v>2</v>
      </c>
      <c r="CI624" s="45">
        <v>2</v>
      </c>
      <c r="CJ624" s="45">
        <v>2</v>
      </c>
      <c r="CK624" s="45">
        <v>1</v>
      </c>
      <c r="CL624" s="45">
        <v>2</v>
      </c>
      <c r="CM624" s="45">
        <v>2</v>
      </c>
      <c r="CN624" s="45">
        <v>1</v>
      </c>
      <c r="CO624" s="45">
        <v>2</v>
      </c>
      <c r="CP624" s="45">
        <v>2</v>
      </c>
      <c r="CQ624" s="45">
        <v>2</v>
      </c>
      <c r="CR624" s="45">
        <v>2</v>
      </c>
      <c r="CS624" s="45">
        <v>2</v>
      </c>
      <c r="CT624" s="45">
        <v>1</v>
      </c>
      <c r="CU624" s="45">
        <v>2</v>
      </c>
      <c r="CV624" s="45">
        <v>2</v>
      </c>
      <c r="CW624" s="45">
        <v>1</v>
      </c>
      <c r="CX624" s="45">
        <v>2</v>
      </c>
      <c r="CY624" s="40">
        <f t="shared" si="262"/>
        <v>32</v>
      </c>
      <c r="CZ624" s="53">
        <f t="shared" si="263"/>
        <v>0.78048780487804881</v>
      </c>
      <c r="DA624" s="40">
        <f t="shared" si="264"/>
        <v>9</v>
      </c>
      <c r="DB624" s="44">
        <f>DA624/33</f>
        <v>0.27272727272727271</v>
      </c>
      <c r="DC624" s="40">
        <f t="shared" si="265"/>
        <v>0</v>
      </c>
      <c r="DD624" s="44">
        <f t="shared" si="266"/>
        <v>0</v>
      </c>
      <c r="DE624" s="43">
        <f t="shared" si="267"/>
        <v>0</v>
      </c>
      <c r="DF624" s="42">
        <f t="shared" si="268"/>
        <v>0</v>
      </c>
      <c r="DG624" s="41">
        <f t="shared" si="269"/>
        <v>1.7804878048780488</v>
      </c>
      <c r="DH624" s="40" t="str">
        <f t="shared" si="270"/>
        <v>Đạt mục tiêu</v>
      </c>
      <c r="DI624" s="39"/>
    </row>
    <row r="625" spans="1:113" s="38" customFormat="1" ht="30" hidden="1" customHeight="1" x14ac:dyDescent="0.25">
      <c r="A625" s="648"/>
      <c r="B625" s="631"/>
      <c r="C625" s="651"/>
      <c r="D625" s="623"/>
      <c r="E625" s="651"/>
      <c r="F625" s="623"/>
      <c r="G625" s="623"/>
      <c r="H625" s="310" t="s">
        <v>42</v>
      </c>
      <c r="I625" s="327"/>
      <c r="J625" s="341" t="s">
        <v>41</v>
      </c>
      <c r="K625" s="329" t="s">
        <v>27</v>
      </c>
      <c r="L625" s="310" t="s">
        <v>26</v>
      </c>
      <c r="M625" s="341" t="s">
        <v>37</v>
      </c>
      <c r="N625" s="51" t="s">
        <v>24</v>
      </c>
      <c r="O625" s="50"/>
      <c r="P625" s="341"/>
      <c r="Q625" s="341"/>
      <c r="R625" s="341"/>
      <c r="S625" s="341"/>
      <c r="T625" s="341"/>
      <c r="U625" s="341"/>
      <c r="V625" s="341"/>
      <c r="W625" s="341"/>
      <c r="X625" s="341"/>
      <c r="Y625" s="341" t="s">
        <v>24</v>
      </c>
      <c r="Z625" s="341"/>
      <c r="AA625" s="47">
        <f t="shared" si="261"/>
        <v>1</v>
      </c>
      <c r="AB625" s="341"/>
      <c r="AC625" s="341"/>
      <c r="AD625" s="329"/>
      <c r="AE625" s="329"/>
      <c r="AF625" s="329"/>
      <c r="AG625" s="329"/>
      <c r="AH625" s="329"/>
      <c r="AI625" s="329"/>
      <c r="AJ625" s="329"/>
      <c r="AK625" s="329"/>
      <c r="AL625" s="329"/>
      <c r="AM625" s="329"/>
      <c r="AN625" s="329"/>
      <c r="AO625" s="329"/>
      <c r="AP625" s="329"/>
      <c r="AQ625" s="329"/>
      <c r="AR625" s="329"/>
      <c r="AS625" s="329"/>
      <c r="AT625" s="329"/>
      <c r="AU625" s="329"/>
      <c r="AV625" s="329"/>
      <c r="AW625" s="329"/>
      <c r="AX625" s="329"/>
      <c r="AY625" s="39"/>
      <c r="AZ625" s="39"/>
      <c r="BA625" s="39"/>
      <c r="BB625" s="39"/>
      <c r="BC625" s="329"/>
      <c r="BD625" s="329"/>
      <c r="BE625" s="329" t="s">
        <v>32</v>
      </c>
      <c r="BF625" s="329" t="s">
        <v>40</v>
      </c>
      <c r="BG625" s="329" t="s">
        <v>40</v>
      </c>
      <c r="BH625" s="329"/>
      <c r="BI625" s="329"/>
      <c r="BJ625" s="45">
        <v>2</v>
      </c>
      <c r="BK625" s="45">
        <v>2</v>
      </c>
      <c r="BL625" s="45">
        <v>2</v>
      </c>
      <c r="BM625" s="45">
        <v>2</v>
      </c>
      <c r="BN625" s="45">
        <v>2</v>
      </c>
      <c r="BO625" s="45">
        <v>2</v>
      </c>
      <c r="BP625" s="45">
        <v>2</v>
      </c>
      <c r="BQ625" s="45">
        <v>2</v>
      </c>
      <c r="BR625" s="45">
        <v>2</v>
      </c>
      <c r="BS625" s="45">
        <v>2</v>
      </c>
      <c r="BT625" s="45">
        <v>2</v>
      </c>
      <c r="BU625" s="45">
        <v>2</v>
      </c>
      <c r="BV625" s="45">
        <v>2</v>
      </c>
      <c r="BW625" s="45">
        <v>2</v>
      </c>
      <c r="BX625" s="45">
        <v>2</v>
      </c>
      <c r="BY625" s="45">
        <v>2</v>
      </c>
      <c r="BZ625" s="45">
        <v>2</v>
      </c>
      <c r="CA625" s="45">
        <v>2</v>
      </c>
      <c r="CB625" s="45">
        <v>2</v>
      </c>
      <c r="CC625" s="45">
        <v>2</v>
      </c>
      <c r="CD625" s="45">
        <v>2</v>
      </c>
      <c r="CE625" s="45">
        <v>2</v>
      </c>
      <c r="CF625" s="45">
        <v>2</v>
      </c>
      <c r="CG625" s="45">
        <v>2</v>
      </c>
      <c r="CH625" s="45">
        <v>2</v>
      </c>
      <c r="CI625" s="45">
        <v>2</v>
      </c>
      <c r="CJ625" s="45">
        <v>2</v>
      </c>
      <c r="CK625" s="45">
        <v>2</v>
      </c>
      <c r="CL625" s="45">
        <v>2</v>
      </c>
      <c r="CM625" s="45">
        <v>2</v>
      </c>
      <c r="CN625" s="45">
        <v>2</v>
      </c>
      <c r="CO625" s="45">
        <v>2</v>
      </c>
      <c r="CP625" s="45">
        <v>2</v>
      </c>
      <c r="CQ625" s="45">
        <v>2</v>
      </c>
      <c r="CR625" s="45">
        <v>2</v>
      </c>
      <c r="CS625" s="45">
        <v>2</v>
      </c>
      <c r="CT625" s="45">
        <v>2</v>
      </c>
      <c r="CU625" s="45"/>
      <c r="CV625" s="45"/>
      <c r="CW625" s="45"/>
      <c r="CX625" s="45">
        <v>2</v>
      </c>
      <c r="CY625" s="43">
        <f t="shared" si="262"/>
        <v>38</v>
      </c>
      <c r="CZ625" s="42">
        <f t="shared" si="263"/>
        <v>1</v>
      </c>
      <c r="DA625" s="43">
        <f t="shared" si="264"/>
        <v>0</v>
      </c>
      <c r="DB625" s="42">
        <f>DA625/COUNTA($BI625:$CX625)</f>
        <v>0</v>
      </c>
      <c r="DC625" s="43">
        <f t="shared" si="265"/>
        <v>0</v>
      </c>
      <c r="DD625" s="44">
        <f t="shared" si="266"/>
        <v>0</v>
      </c>
      <c r="DE625" s="43">
        <f t="shared" si="267"/>
        <v>0</v>
      </c>
      <c r="DF625" s="42">
        <f t="shared" si="268"/>
        <v>0</v>
      </c>
      <c r="DG625" s="52">
        <f t="shared" si="269"/>
        <v>2</v>
      </c>
      <c r="DH625" s="43" t="str">
        <f t="shared" si="270"/>
        <v>Đạt mục tiêu</v>
      </c>
      <c r="DI625" s="39"/>
    </row>
    <row r="626" spans="1:113" s="38" customFormat="1" ht="70.5" customHeight="1" x14ac:dyDescent="0.25">
      <c r="A626" s="627">
        <v>72</v>
      </c>
      <c r="B626" s="279"/>
      <c r="C626" s="632" t="s">
        <v>39</v>
      </c>
      <c r="D626" s="623" t="s">
        <v>35</v>
      </c>
      <c r="E626" s="632" t="s">
        <v>38</v>
      </c>
      <c r="F626" s="623" t="s">
        <v>34</v>
      </c>
      <c r="G626" s="623" t="s">
        <v>38</v>
      </c>
      <c r="H626" s="482" t="s">
        <v>1206</v>
      </c>
      <c r="I626" s="528" t="s">
        <v>1123</v>
      </c>
      <c r="J626" s="392" t="s">
        <v>33</v>
      </c>
      <c r="K626" s="580" t="s">
        <v>27</v>
      </c>
      <c r="L626" s="416" t="s">
        <v>26</v>
      </c>
      <c r="M626" s="341" t="s">
        <v>37</v>
      </c>
      <c r="N626" s="51" t="s">
        <v>24</v>
      </c>
      <c r="O626" s="50"/>
      <c r="P626" s="341" t="s">
        <v>24</v>
      </c>
      <c r="Q626" s="341"/>
      <c r="R626" s="341"/>
      <c r="S626" s="341"/>
      <c r="T626" s="341"/>
      <c r="U626" s="341"/>
      <c r="V626" s="341"/>
      <c r="W626" s="341"/>
      <c r="X626" s="341"/>
      <c r="Y626" s="341"/>
      <c r="Z626" s="341"/>
      <c r="AA626" s="47">
        <f t="shared" si="261"/>
        <v>1</v>
      </c>
      <c r="AB626" s="329" t="s">
        <v>23</v>
      </c>
      <c r="AC626" s="329" t="s">
        <v>23</v>
      </c>
      <c r="AD626" s="329" t="s">
        <v>23</v>
      </c>
      <c r="AE626" s="329"/>
      <c r="AF626" s="329"/>
      <c r="AG626" s="329"/>
      <c r="AH626" s="329"/>
      <c r="AI626" s="329"/>
      <c r="AJ626" s="329"/>
      <c r="AK626" s="329"/>
      <c r="AL626" s="329"/>
      <c r="AM626" s="329"/>
      <c r="AN626" s="329"/>
      <c r="AO626" s="329"/>
      <c r="AP626" s="329"/>
      <c r="AQ626" s="329"/>
      <c r="AR626" s="329"/>
      <c r="AS626" s="329"/>
      <c r="AT626" s="329"/>
      <c r="AU626" s="329"/>
      <c r="AV626" s="329"/>
      <c r="AW626" s="329"/>
      <c r="AX626" s="329"/>
      <c r="AY626" s="580" t="s">
        <v>40</v>
      </c>
      <c r="AZ626" s="47" t="s">
        <v>23</v>
      </c>
      <c r="BA626" s="47" t="s">
        <v>23</v>
      </c>
      <c r="BB626" s="47" t="s">
        <v>23</v>
      </c>
      <c r="BC626" s="329"/>
      <c r="BD626" s="329"/>
      <c r="BE626" s="329"/>
      <c r="BF626" s="329"/>
      <c r="BG626" s="329"/>
      <c r="BH626" s="329"/>
      <c r="BI626" s="329"/>
      <c r="BJ626" s="45">
        <v>2</v>
      </c>
      <c r="BK626" s="45">
        <v>1</v>
      </c>
      <c r="BL626" s="45">
        <v>2</v>
      </c>
      <c r="BM626" s="45">
        <v>2</v>
      </c>
      <c r="BN626" s="45">
        <v>2</v>
      </c>
      <c r="BO626" s="45">
        <v>2</v>
      </c>
      <c r="BP626" s="45">
        <v>2</v>
      </c>
      <c r="BQ626" s="45">
        <v>2</v>
      </c>
      <c r="BR626" s="45">
        <v>2</v>
      </c>
      <c r="BS626" s="45">
        <v>2</v>
      </c>
      <c r="BT626" s="45">
        <v>1</v>
      </c>
      <c r="BU626" s="45">
        <v>2</v>
      </c>
      <c r="BV626" s="45">
        <v>2</v>
      </c>
      <c r="BW626" s="45">
        <v>2</v>
      </c>
      <c r="BX626" s="45">
        <v>2</v>
      </c>
      <c r="BY626" s="45">
        <v>2</v>
      </c>
      <c r="BZ626" s="45">
        <v>1</v>
      </c>
      <c r="CA626" s="45">
        <v>2</v>
      </c>
      <c r="CB626" s="45">
        <v>2</v>
      </c>
      <c r="CC626" s="45">
        <v>2</v>
      </c>
      <c r="CD626" s="45">
        <v>2</v>
      </c>
      <c r="CE626" s="45">
        <v>2</v>
      </c>
      <c r="CF626" s="45">
        <v>2</v>
      </c>
      <c r="CG626" s="45">
        <v>2</v>
      </c>
      <c r="CH626" s="45">
        <v>2</v>
      </c>
      <c r="CI626" s="45">
        <v>2</v>
      </c>
      <c r="CJ626" s="45">
        <v>2</v>
      </c>
      <c r="CK626" s="45">
        <v>2</v>
      </c>
      <c r="CL626" s="45">
        <v>2</v>
      </c>
      <c r="CM626" s="45">
        <v>2</v>
      </c>
      <c r="CN626" s="45">
        <v>1</v>
      </c>
      <c r="CO626" s="45">
        <v>2</v>
      </c>
      <c r="CP626" s="45">
        <v>2</v>
      </c>
      <c r="CQ626" s="45">
        <v>2</v>
      </c>
      <c r="CR626" s="45">
        <v>2</v>
      </c>
      <c r="CS626" s="45">
        <v>2</v>
      </c>
      <c r="CT626" s="45">
        <v>2</v>
      </c>
      <c r="CU626" s="45">
        <v>2</v>
      </c>
      <c r="CV626" s="45">
        <v>2</v>
      </c>
      <c r="CW626" s="45">
        <v>2</v>
      </c>
      <c r="CX626" s="45">
        <v>2</v>
      </c>
      <c r="CY626" s="40">
        <f t="shared" si="262"/>
        <v>37</v>
      </c>
      <c r="CZ626" s="44">
        <f t="shared" si="263"/>
        <v>0.90243902439024393</v>
      </c>
      <c r="DA626" s="40">
        <f t="shared" si="264"/>
        <v>4</v>
      </c>
      <c r="DB626" s="44">
        <f t="shared" ref="DB626:DB631" si="271">DA626/COUNTA($BJ626:$CX626)</f>
        <v>9.7560975609756101E-2</v>
      </c>
      <c r="DC626" s="40">
        <f t="shared" si="265"/>
        <v>0</v>
      </c>
      <c r="DD626" s="44">
        <f t="shared" si="266"/>
        <v>0</v>
      </c>
      <c r="DE626" s="43">
        <f t="shared" si="267"/>
        <v>0</v>
      </c>
      <c r="DF626" s="42">
        <f t="shared" si="268"/>
        <v>0</v>
      </c>
      <c r="DG626" s="41">
        <f t="shared" si="269"/>
        <v>1.9024390243902438</v>
      </c>
      <c r="DH626" s="40" t="str">
        <f t="shared" si="270"/>
        <v>Đạt mục tiêu</v>
      </c>
      <c r="DI626" s="47"/>
    </row>
    <row r="627" spans="1:113" s="38" customFormat="1" ht="30" hidden="1" customHeight="1" x14ac:dyDescent="0.25">
      <c r="A627" s="628"/>
      <c r="B627" s="280"/>
      <c r="C627" s="623"/>
      <c r="D627" s="623"/>
      <c r="E627" s="623"/>
      <c r="F627" s="623"/>
      <c r="G627" s="623"/>
      <c r="H627" s="310" t="s">
        <v>38</v>
      </c>
      <c r="I627" s="327"/>
      <c r="J627" s="341" t="s">
        <v>30</v>
      </c>
      <c r="K627" s="329" t="s">
        <v>27</v>
      </c>
      <c r="L627" s="310" t="s">
        <v>26</v>
      </c>
      <c r="M627" s="341" t="s">
        <v>37</v>
      </c>
      <c r="N627" s="51" t="s">
        <v>24</v>
      </c>
      <c r="O627" s="50"/>
      <c r="P627" s="341"/>
      <c r="Q627" s="341" t="s">
        <v>24</v>
      </c>
      <c r="R627" s="341"/>
      <c r="S627" s="341"/>
      <c r="T627" s="341"/>
      <c r="U627" s="341"/>
      <c r="V627" s="341"/>
      <c r="W627" s="341"/>
      <c r="X627" s="341"/>
      <c r="Y627" s="341"/>
      <c r="Z627" s="341"/>
      <c r="AA627" s="47">
        <f t="shared" si="261"/>
        <v>1</v>
      </c>
      <c r="AB627" s="341"/>
      <c r="AC627" s="341"/>
      <c r="AD627" s="329"/>
      <c r="AE627" s="329" t="s">
        <v>23</v>
      </c>
      <c r="AF627" s="329" t="s">
        <v>23</v>
      </c>
      <c r="AG627" s="329"/>
      <c r="AH627" s="329"/>
      <c r="AI627" s="329"/>
      <c r="AJ627" s="329"/>
      <c r="AK627" s="329"/>
      <c r="AL627" s="329"/>
      <c r="AM627" s="329"/>
      <c r="AN627" s="329"/>
      <c r="AO627" s="329"/>
      <c r="AP627" s="329"/>
      <c r="AQ627" s="329"/>
      <c r="AR627" s="329"/>
      <c r="AS627" s="329"/>
      <c r="AT627" s="329"/>
      <c r="AU627" s="329"/>
      <c r="AV627" s="329"/>
      <c r="AW627" s="329"/>
      <c r="AX627" s="329"/>
      <c r="AY627" s="39"/>
      <c r="AZ627" s="39"/>
      <c r="BA627" s="39"/>
      <c r="BB627" s="39"/>
      <c r="BC627" s="329"/>
      <c r="BD627" s="329"/>
      <c r="BE627" s="329"/>
      <c r="BF627" s="329"/>
      <c r="BG627" s="329"/>
      <c r="BH627" s="329"/>
      <c r="BI627" s="329"/>
      <c r="BJ627" s="45">
        <v>2</v>
      </c>
      <c r="BK627" s="45">
        <v>1</v>
      </c>
      <c r="BL627" s="45">
        <v>2</v>
      </c>
      <c r="BM627" s="45">
        <v>2</v>
      </c>
      <c r="BN627" s="45">
        <v>2</v>
      </c>
      <c r="BO627" s="45">
        <v>2</v>
      </c>
      <c r="BP627" s="45">
        <v>2</v>
      </c>
      <c r="BQ627" s="45">
        <v>2</v>
      </c>
      <c r="BR627" s="45">
        <v>2</v>
      </c>
      <c r="BS627" s="45">
        <v>2</v>
      </c>
      <c r="BT627" s="45">
        <v>1</v>
      </c>
      <c r="BU627" s="45">
        <v>2</v>
      </c>
      <c r="BV627" s="45">
        <v>2</v>
      </c>
      <c r="BW627" s="45">
        <v>2</v>
      </c>
      <c r="BX627" s="45">
        <v>2</v>
      </c>
      <c r="BY627" s="45">
        <v>2</v>
      </c>
      <c r="BZ627" s="45">
        <v>1</v>
      </c>
      <c r="CA627" s="45">
        <v>2</v>
      </c>
      <c r="CB627" s="45">
        <v>2</v>
      </c>
      <c r="CC627" s="45">
        <v>2</v>
      </c>
      <c r="CD627" s="45">
        <v>2</v>
      </c>
      <c r="CE627" s="45">
        <v>2</v>
      </c>
      <c r="CF627" s="45">
        <v>2</v>
      </c>
      <c r="CG627" s="45">
        <v>2</v>
      </c>
      <c r="CH627" s="45">
        <v>2</v>
      </c>
      <c r="CI627" s="45">
        <v>2</v>
      </c>
      <c r="CJ627" s="45">
        <v>2</v>
      </c>
      <c r="CK627" s="45">
        <v>2</v>
      </c>
      <c r="CL627" s="45">
        <v>2</v>
      </c>
      <c r="CM627" s="45">
        <v>2</v>
      </c>
      <c r="CN627" s="45">
        <v>1</v>
      </c>
      <c r="CO627" s="45">
        <v>2</v>
      </c>
      <c r="CP627" s="45">
        <v>2</v>
      </c>
      <c r="CQ627" s="45">
        <v>2</v>
      </c>
      <c r="CR627" s="45">
        <v>2</v>
      </c>
      <c r="CS627" s="45">
        <v>2</v>
      </c>
      <c r="CT627" s="45">
        <v>2</v>
      </c>
      <c r="CU627" s="45">
        <v>2</v>
      </c>
      <c r="CV627" s="45">
        <v>2</v>
      </c>
      <c r="CW627" s="45">
        <v>2</v>
      </c>
      <c r="CX627" s="45">
        <v>2</v>
      </c>
      <c r="CY627" s="40">
        <f t="shared" si="262"/>
        <v>37</v>
      </c>
      <c r="CZ627" s="44">
        <f t="shared" si="263"/>
        <v>0.90243902439024393</v>
      </c>
      <c r="DA627" s="40">
        <f t="shared" si="264"/>
        <v>4</v>
      </c>
      <c r="DB627" s="44">
        <f t="shared" si="271"/>
        <v>9.7560975609756101E-2</v>
      </c>
      <c r="DC627" s="40">
        <f t="shared" si="265"/>
        <v>0</v>
      </c>
      <c r="DD627" s="44">
        <f t="shared" si="266"/>
        <v>0</v>
      </c>
      <c r="DE627" s="43">
        <f t="shared" si="267"/>
        <v>0</v>
      </c>
      <c r="DF627" s="42">
        <f t="shared" si="268"/>
        <v>0</v>
      </c>
      <c r="DG627" s="41">
        <f t="shared" si="269"/>
        <v>1.9024390243902438</v>
      </c>
      <c r="DH627" s="40" t="str">
        <f t="shared" si="270"/>
        <v>Đạt mục tiêu</v>
      </c>
      <c r="DI627" s="39"/>
    </row>
    <row r="628" spans="1:113" s="38" customFormat="1" ht="30" hidden="1" customHeight="1" x14ac:dyDescent="0.25">
      <c r="A628" s="628"/>
      <c r="B628" s="281"/>
      <c r="C628" s="623"/>
      <c r="D628" s="623"/>
      <c r="E628" s="623"/>
      <c r="F628" s="623"/>
      <c r="G628" s="623"/>
      <c r="H628" s="310" t="s">
        <v>38</v>
      </c>
      <c r="I628" s="327"/>
      <c r="J628" s="341" t="s">
        <v>28</v>
      </c>
      <c r="K628" s="329" t="s">
        <v>27</v>
      </c>
      <c r="L628" s="310" t="s">
        <v>26</v>
      </c>
      <c r="M628" s="341" t="s">
        <v>37</v>
      </c>
      <c r="N628" s="51" t="s">
        <v>24</v>
      </c>
      <c r="O628" s="50"/>
      <c r="P628" s="341"/>
      <c r="Q628" s="341"/>
      <c r="R628" s="341" t="s">
        <v>24</v>
      </c>
      <c r="S628" s="341"/>
      <c r="T628" s="341"/>
      <c r="U628" s="341"/>
      <c r="V628" s="341"/>
      <c r="W628" s="341"/>
      <c r="X628" s="341"/>
      <c r="Y628" s="341"/>
      <c r="Z628" s="341"/>
      <c r="AA628" s="47">
        <f t="shared" si="261"/>
        <v>1</v>
      </c>
      <c r="AB628" s="341"/>
      <c r="AC628" s="341"/>
      <c r="AD628" s="329"/>
      <c r="AE628" s="329"/>
      <c r="AF628" s="329"/>
      <c r="AG628" s="329" t="s">
        <v>23</v>
      </c>
      <c r="AH628" s="329" t="s">
        <v>23</v>
      </c>
      <c r="AI628" s="329" t="s">
        <v>23</v>
      </c>
      <c r="AJ628" s="329" t="s">
        <v>23</v>
      </c>
      <c r="AK628" s="329"/>
      <c r="AL628" s="329"/>
      <c r="AM628" s="329"/>
      <c r="AN628" s="329"/>
      <c r="AO628" s="329"/>
      <c r="AP628" s="329"/>
      <c r="AQ628" s="329"/>
      <c r="AR628" s="329"/>
      <c r="AS628" s="329"/>
      <c r="AT628" s="329"/>
      <c r="AU628" s="329"/>
      <c r="AV628" s="329"/>
      <c r="AW628" s="329"/>
      <c r="AX628" s="329"/>
      <c r="AY628" s="39"/>
      <c r="AZ628" s="39"/>
      <c r="BA628" s="39"/>
      <c r="BB628" s="39"/>
      <c r="BC628" s="329"/>
      <c r="BD628" s="329"/>
      <c r="BE628" s="329"/>
      <c r="BF628" s="329"/>
      <c r="BG628" s="329"/>
      <c r="BH628" s="329"/>
      <c r="BI628" s="329"/>
      <c r="BJ628" s="45">
        <v>2</v>
      </c>
      <c r="BK628" s="45">
        <v>1</v>
      </c>
      <c r="BL628" s="45">
        <v>2</v>
      </c>
      <c r="BM628" s="45">
        <v>2</v>
      </c>
      <c r="BN628" s="45">
        <v>1</v>
      </c>
      <c r="BO628" s="45">
        <v>2</v>
      </c>
      <c r="BP628" s="45">
        <v>2</v>
      </c>
      <c r="BQ628" s="45">
        <v>2</v>
      </c>
      <c r="BR628" s="45">
        <v>2</v>
      </c>
      <c r="BS628" s="45">
        <v>2</v>
      </c>
      <c r="BT628" s="45">
        <v>1</v>
      </c>
      <c r="BU628" s="45">
        <v>2</v>
      </c>
      <c r="BV628" s="45">
        <v>2</v>
      </c>
      <c r="BW628" s="45">
        <v>2</v>
      </c>
      <c r="BX628" s="45">
        <v>2</v>
      </c>
      <c r="BY628" s="45">
        <v>2</v>
      </c>
      <c r="BZ628" s="45">
        <v>1</v>
      </c>
      <c r="CA628" s="45">
        <v>2</v>
      </c>
      <c r="CB628" s="45">
        <v>2</v>
      </c>
      <c r="CC628" s="45">
        <v>2</v>
      </c>
      <c r="CD628" s="45">
        <v>2</v>
      </c>
      <c r="CE628" s="45">
        <v>2</v>
      </c>
      <c r="CF628" s="45">
        <v>2</v>
      </c>
      <c r="CG628" s="45">
        <v>2</v>
      </c>
      <c r="CH628" s="45">
        <v>2</v>
      </c>
      <c r="CI628" s="45">
        <v>2</v>
      </c>
      <c r="CJ628" s="45">
        <v>2</v>
      </c>
      <c r="CK628" s="45">
        <v>2</v>
      </c>
      <c r="CL628" s="45">
        <v>2</v>
      </c>
      <c r="CM628" s="45">
        <v>2</v>
      </c>
      <c r="CN628" s="45">
        <v>1</v>
      </c>
      <c r="CO628" s="45">
        <v>2</v>
      </c>
      <c r="CP628" s="45">
        <v>2</v>
      </c>
      <c r="CQ628" s="45">
        <v>2</v>
      </c>
      <c r="CR628" s="45">
        <v>2</v>
      </c>
      <c r="CS628" s="45">
        <v>2</v>
      </c>
      <c r="CT628" s="45">
        <v>2</v>
      </c>
      <c r="CU628" s="45">
        <v>2</v>
      </c>
      <c r="CV628" s="45">
        <v>2</v>
      </c>
      <c r="CW628" s="45">
        <v>2</v>
      </c>
      <c r="CX628" s="45">
        <v>2</v>
      </c>
      <c r="CY628" s="40">
        <f t="shared" si="262"/>
        <v>36</v>
      </c>
      <c r="CZ628" s="44">
        <f t="shared" si="263"/>
        <v>0.87804878048780488</v>
      </c>
      <c r="DA628" s="40">
        <f t="shared" si="264"/>
        <v>5</v>
      </c>
      <c r="DB628" s="44">
        <f t="shared" si="271"/>
        <v>0.12195121951219512</v>
      </c>
      <c r="DC628" s="40">
        <f t="shared" si="265"/>
        <v>0</v>
      </c>
      <c r="DD628" s="44">
        <f t="shared" si="266"/>
        <v>0</v>
      </c>
      <c r="DE628" s="43">
        <f t="shared" si="267"/>
        <v>0</v>
      </c>
      <c r="DF628" s="42">
        <f t="shared" si="268"/>
        <v>0</v>
      </c>
      <c r="DG628" s="41">
        <f t="shared" si="269"/>
        <v>1.8780487804878048</v>
      </c>
      <c r="DH628" s="40" t="str">
        <f t="shared" si="270"/>
        <v>Đạt mục tiêu</v>
      </c>
      <c r="DI628" s="39"/>
    </row>
    <row r="629" spans="1:113" s="38" customFormat="1" ht="44.25" customHeight="1" x14ac:dyDescent="0.25">
      <c r="A629" s="627">
        <v>73</v>
      </c>
      <c r="B629" s="629"/>
      <c r="C629" s="632" t="s">
        <v>36</v>
      </c>
      <c r="D629" s="623" t="s">
        <v>35</v>
      </c>
      <c r="E629" s="632" t="s">
        <v>29</v>
      </c>
      <c r="F629" s="623" t="s">
        <v>34</v>
      </c>
      <c r="G629" s="623" t="s">
        <v>29</v>
      </c>
      <c r="H629" s="482" t="s">
        <v>1155</v>
      </c>
      <c r="I629" s="528" t="s">
        <v>1123</v>
      </c>
      <c r="J629" s="392" t="s">
        <v>33</v>
      </c>
      <c r="K629" s="580" t="s">
        <v>27</v>
      </c>
      <c r="L629" s="416" t="s">
        <v>26</v>
      </c>
      <c r="M629" s="341" t="s">
        <v>25</v>
      </c>
      <c r="N629" s="51" t="s">
        <v>24</v>
      </c>
      <c r="O629" s="50"/>
      <c r="P629" s="341"/>
      <c r="Q629" s="341" t="s">
        <v>24</v>
      </c>
      <c r="R629" s="341"/>
      <c r="S629" s="341"/>
      <c r="T629" s="341"/>
      <c r="U629" s="341"/>
      <c r="V629" s="341"/>
      <c r="W629" s="341"/>
      <c r="X629" s="341"/>
      <c r="Y629" s="341"/>
      <c r="Z629" s="341"/>
      <c r="AA629" s="47">
        <f t="shared" si="261"/>
        <v>1</v>
      </c>
      <c r="AB629" s="329" t="s">
        <v>23</v>
      </c>
      <c r="AC629" s="341"/>
      <c r="AD629" s="329" t="s">
        <v>23</v>
      </c>
      <c r="AE629" s="329"/>
      <c r="AF629" s="329"/>
      <c r="AG629" s="329"/>
      <c r="AH629" s="329"/>
      <c r="AI629" s="329"/>
      <c r="AJ629" s="329"/>
      <c r="AK629" s="329"/>
      <c r="AL629" s="329"/>
      <c r="AM629" s="329"/>
      <c r="AN629" s="329"/>
      <c r="AO629" s="329"/>
      <c r="AP629" s="329"/>
      <c r="AQ629" s="329"/>
      <c r="AR629" s="329"/>
      <c r="AS629" s="329"/>
      <c r="AT629" s="329"/>
      <c r="AU629" s="329"/>
      <c r="AV629" s="329"/>
      <c r="AW629" s="329"/>
      <c r="AX629" s="329"/>
      <c r="AY629" s="580" t="s">
        <v>23</v>
      </c>
      <c r="AZ629" s="47" t="s">
        <v>23</v>
      </c>
      <c r="BA629" s="47" t="s">
        <v>23</v>
      </c>
      <c r="BB629" s="47" t="s">
        <v>23</v>
      </c>
      <c r="BC629" s="329"/>
      <c r="BD629" s="329"/>
      <c r="BE629" s="329"/>
      <c r="BF629" s="329"/>
      <c r="BG629" s="329"/>
      <c r="BH629" s="329"/>
      <c r="BI629" s="329"/>
      <c r="BJ629" s="45">
        <v>2</v>
      </c>
      <c r="BK629" s="45">
        <v>1</v>
      </c>
      <c r="BL629" s="45">
        <v>2</v>
      </c>
      <c r="BM629" s="45">
        <v>1</v>
      </c>
      <c r="BN629" s="45">
        <v>2</v>
      </c>
      <c r="BO629" s="45">
        <v>2</v>
      </c>
      <c r="BP629" s="45">
        <v>2</v>
      </c>
      <c r="BQ629" s="45">
        <v>2</v>
      </c>
      <c r="BR629" s="45">
        <v>1</v>
      </c>
      <c r="BS629" s="45">
        <v>2</v>
      </c>
      <c r="BT629" s="45">
        <v>1</v>
      </c>
      <c r="BU629" s="45">
        <v>1</v>
      </c>
      <c r="BV629" s="45">
        <v>2</v>
      </c>
      <c r="BW629" s="45">
        <v>2</v>
      </c>
      <c r="BX629" s="45">
        <v>2</v>
      </c>
      <c r="BY629" s="45">
        <v>2</v>
      </c>
      <c r="BZ629" s="45">
        <v>1</v>
      </c>
      <c r="CA629" s="45">
        <v>2</v>
      </c>
      <c r="CB629" s="45">
        <v>2</v>
      </c>
      <c r="CC629" s="45">
        <v>2</v>
      </c>
      <c r="CD629" s="45">
        <v>1</v>
      </c>
      <c r="CE629" s="45">
        <v>2</v>
      </c>
      <c r="CF629" s="45">
        <v>2</v>
      </c>
      <c r="CG629" s="45">
        <v>2</v>
      </c>
      <c r="CH629" s="45">
        <v>1</v>
      </c>
      <c r="CI629" s="45">
        <v>2</v>
      </c>
      <c r="CJ629" s="45">
        <v>2</v>
      </c>
      <c r="CK629" s="45">
        <v>1</v>
      </c>
      <c r="CL629" s="45">
        <v>2</v>
      </c>
      <c r="CM629" s="45">
        <v>1</v>
      </c>
      <c r="CN629" s="45">
        <v>1</v>
      </c>
      <c r="CO629" s="45">
        <v>2</v>
      </c>
      <c r="CP629" s="45">
        <v>2</v>
      </c>
      <c r="CQ629" s="45">
        <v>2</v>
      </c>
      <c r="CR629" s="45">
        <v>1</v>
      </c>
      <c r="CS629" s="45">
        <v>2</v>
      </c>
      <c r="CT629" s="45">
        <v>2</v>
      </c>
      <c r="CU629" s="45">
        <v>2</v>
      </c>
      <c r="CV629" s="45">
        <v>1</v>
      </c>
      <c r="CW629" s="45">
        <v>2</v>
      </c>
      <c r="CX629" s="45">
        <v>1</v>
      </c>
      <c r="CY629" s="40">
        <f t="shared" si="262"/>
        <v>27</v>
      </c>
      <c r="CZ629" s="44">
        <f t="shared" si="263"/>
        <v>0.65853658536585369</v>
      </c>
      <c r="DA629" s="40">
        <f t="shared" si="264"/>
        <v>14</v>
      </c>
      <c r="DB629" s="44">
        <f t="shared" si="271"/>
        <v>0.34146341463414637</v>
      </c>
      <c r="DC629" s="40">
        <f t="shared" si="265"/>
        <v>0</v>
      </c>
      <c r="DD629" s="44">
        <f t="shared" si="266"/>
        <v>0</v>
      </c>
      <c r="DE629" s="43">
        <f t="shared" si="267"/>
        <v>0</v>
      </c>
      <c r="DF629" s="42">
        <f t="shared" si="268"/>
        <v>0</v>
      </c>
      <c r="DG629" s="41">
        <f t="shared" si="269"/>
        <v>1.6585365853658536</v>
      </c>
      <c r="DH629" s="40" t="str">
        <f t="shared" si="270"/>
        <v>Đạt mục tiêu</v>
      </c>
      <c r="DI629" s="47"/>
    </row>
    <row r="630" spans="1:113" s="38" customFormat="1" ht="27" hidden="1" customHeight="1" x14ac:dyDescent="0.25">
      <c r="A630" s="628"/>
      <c r="B630" s="630"/>
      <c r="C630" s="623"/>
      <c r="D630" s="623"/>
      <c r="E630" s="623"/>
      <c r="F630" s="623"/>
      <c r="G630" s="623"/>
      <c r="H630" s="310" t="s">
        <v>31</v>
      </c>
      <c r="I630" s="327"/>
      <c r="J630" s="341" t="s">
        <v>30</v>
      </c>
      <c r="K630" s="329" t="s">
        <v>27</v>
      </c>
      <c r="L630" s="310" t="s">
        <v>26</v>
      </c>
      <c r="M630" s="341" t="s">
        <v>25</v>
      </c>
      <c r="N630" s="51" t="s">
        <v>24</v>
      </c>
      <c r="O630" s="50"/>
      <c r="P630" s="341"/>
      <c r="Q630" s="341" t="s">
        <v>24</v>
      </c>
      <c r="R630" s="341"/>
      <c r="S630" s="341"/>
      <c r="T630" s="341"/>
      <c r="U630" s="341"/>
      <c r="V630" s="341"/>
      <c r="W630" s="341"/>
      <c r="X630" s="341"/>
      <c r="Y630" s="341"/>
      <c r="Z630" s="341"/>
      <c r="AA630" s="47">
        <f t="shared" si="261"/>
        <v>1</v>
      </c>
      <c r="AB630" s="341"/>
      <c r="AC630" s="341"/>
      <c r="AD630" s="329"/>
      <c r="AE630" s="329" t="s">
        <v>23</v>
      </c>
      <c r="AF630" s="329" t="s">
        <v>23</v>
      </c>
      <c r="AG630" s="329"/>
      <c r="AH630" s="329"/>
      <c r="AI630" s="329"/>
      <c r="AJ630" s="329"/>
      <c r="AK630" s="329"/>
      <c r="AL630" s="329"/>
      <c r="AM630" s="329"/>
      <c r="AN630" s="329"/>
      <c r="AO630" s="329"/>
      <c r="AP630" s="329"/>
      <c r="AQ630" s="329"/>
      <c r="AR630" s="329"/>
      <c r="AS630" s="329"/>
      <c r="AT630" s="329"/>
      <c r="AU630" s="329"/>
      <c r="AV630" s="329"/>
      <c r="AW630" s="329"/>
      <c r="AX630" s="329"/>
      <c r="AY630" s="39"/>
      <c r="AZ630" s="39"/>
      <c r="BA630" s="39"/>
      <c r="BB630" s="39"/>
      <c r="BC630" s="329"/>
      <c r="BD630" s="329"/>
      <c r="BE630" s="329"/>
      <c r="BF630" s="329"/>
      <c r="BG630" s="329"/>
      <c r="BH630" s="329"/>
      <c r="BI630" s="329"/>
      <c r="BJ630" s="45">
        <v>2</v>
      </c>
      <c r="BK630" s="45">
        <v>1</v>
      </c>
      <c r="BL630" s="45">
        <v>2</v>
      </c>
      <c r="BM630" s="45">
        <v>2</v>
      </c>
      <c r="BN630" s="45">
        <v>2</v>
      </c>
      <c r="BO630" s="45">
        <v>2</v>
      </c>
      <c r="BP630" s="45">
        <v>2</v>
      </c>
      <c r="BQ630" s="45">
        <v>2</v>
      </c>
      <c r="BR630" s="45">
        <v>2</v>
      </c>
      <c r="BS630" s="45">
        <v>2</v>
      </c>
      <c r="BT630" s="45">
        <v>1</v>
      </c>
      <c r="BU630" s="45">
        <v>2</v>
      </c>
      <c r="BV630" s="45">
        <v>2</v>
      </c>
      <c r="BW630" s="45">
        <v>2</v>
      </c>
      <c r="BX630" s="45">
        <v>2</v>
      </c>
      <c r="BY630" s="45">
        <v>2</v>
      </c>
      <c r="BZ630" s="45">
        <v>1</v>
      </c>
      <c r="CA630" s="45">
        <v>2</v>
      </c>
      <c r="CB630" s="45">
        <v>2</v>
      </c>
      <c r="CC630" s="45">
        <v>2</v>
      </c>
      <c r="CD630" s="45">
        <v>2</v>
      </c>
      <c r="CE630" s="45">
        <v>2</v>
      </c>
      <c r="CF630" s="45">
        <v>2</v>
      </c>
      <c r="CG630" s="45">
        <v>2</v>
      </c>
      <c r="CH630" s="45">
        <v>2</v>
      </c>
      <c r="CI630" s="45">
        <v>2</v>
      </c>
      <c r="CJ630" s="45">
        <v>2</v>
      </c>
      <c r="CK630" s="45">
        <v>2</v>
      </c>
      <c r="CL630" s="45">
        <v>2</v>
      </c>
      <c r="CM630" s="45">
        <v>2</v>
      </c>
      <c r="CN630" s="45">
        <v>1</v>
      </c>
      <c r="CO630" s="45">
        <v>2</v>
      </c>
      <c r="CP630" s="45">
        <v>2</v>
      </c>
      <c r="CQ630" s="45">
        <v>2</v>
      </c>
      <c r="CR630" s="45">
        <v>2</v>
      </c>
      <c r="CS630" s="45">
        <v>2</v>
      </c>
      <c r="CT630" s="45">
        <v>2</v>
      </c>
      <c r="CU630" s="45">
        <v>2</v>
      </c>
      <c r="CV630" s="45">
        <v>2</v>
      </c>
      <c r="CW630" s="45">
        <v>2</v>
      </c>
      <c r="CX630" s="45">
        <v>2</v>
      </c>
      <c r="CY630" s="40">
        <f t="shared" si="262"/>
        <v>37</v>
      </c>
      <c r="CZ630" s="44">
        <f t="shared" si="263"/>
        <v>0.90243902439024393</v>
      </c>
      <c r="DA630" s="40">
        <f t="shared" si="264"/>
        <v>4</v>
      </c>
      <c r="DB630" s="44">
        <f t="shared" si="271"/>
        <v>9.7560975609756101E-2</v>
      </c>
      <c r="DC630" s="40">
        <f t="shared" si="265"/>
        <v>0</v>
      </c>
      <c r="DD630" s="44">
        <f t="shared" si="266"/>
        <v>0</v>
      </c>
      <c r="DE630" s="43">
        <f t="shared" si="267"/>
        <v>0</v>
      </c>
      <c r="DF630" s="42">
        <f t="shared" si="268"/>
        <v>0</v>
      </c>
      <c r="DG630" s="41">
        <f t="shared" si="269"/>
        <v>1.9024390243902438</v>
      </c>
      <c r="DH630" s="40" t="str">
        <f t="shared" si="270"/>
        <v>Đạt mục tiêu</v>
      </c>
      <c r="DI630" s="39"/>
    </row>
    <row r="631" spans="1:113" s="38" customFormat="1" ht="27" hidden="1" customHeight="1" x14ac:dyDescent="0.25">
      <c r="A631" s="628"/>
      <c r="B631" s="631"/>
      <c r="C631" s="623"/>
      <c r="D631" s="623"/>
      <c r="E631" s="623"/>
      <c r="F631" s="623"/>
      <c r="G631" s="623"/>
      <c r="H631" s="310" t="s">
        <v>29</v>
      </c>
      <c r="I631" s="327"/>
      <c r="J631" s="341" t="s">
        <v>28</v>
      </c>
      <c r="K631" s="329" t="s">
        <v>27</v>
      </c>
      <c r="L631" s="310" t="s">
        <v>26</v>
      </c>
      <c r="M631" s="341" t="s">
        <v>25</v>
      </c>
      <c r="N631" s="51" t="s">
        <v>24</v>
      </c>
      <c r="O631" s="50"/>
      <c r="P631" s="341"/>
      <c r="Q631" s="341"/>
      <c r="R631" s="341" t="s">
        <v>24</v>
      </c>
      <c r="S631" s="341"/>
      <c r="T631" s="341"/>
      <c r="U631" s="341"/>
      <c r="V631" s="341"/>
      <c r="W631" s="341"/>
      <c r="X631" s="341"/>
      <c r="Y631" s="341"/>
      <c r="Z631" s="341"/>
      <c r="AA631" s="47">
        <f t="shared" si="261"/>
        <v>1</v>
      </c>
      <c r="AB631" s="318"/>
      <c r="AC631" s="341"/>
      <c r="AD631" s="329"/>
      <c r="AE631" s="329"/>
      <c r="AF631" s="329"/>
      <c r="AG631" s="329" t="s">
        <v>23</v>
      </c>
      <c r="AH631" s="329" t="s">
        <v>23</v>
      </c>
      <c r="AI631" s="329" t="s">
        <v>23</v>
      </c>
      <c r="AJ631" s="329" t="s">
        <v>23</v>
      </c>
      <c r="AK631" s="329"/>
      <c r="AL631" s="329"/>
      <c r="AM631" s="329"/>
      <c r="AN631" s="329"/>
      <c r="AO631" s="329"/>
      <c r="AP631" s="329"/>
      <c r="AQ631" s="329"/>
      <c r="AR631" s="329"/>
      <c r="AS631" s="329"/>
      <c r="AT631" s="329"/>
      <c r="AU631" s="329"/>
      <c r="AV631" s="329"/>
      <c r="AW631" s="329"/>
      <c r="AX631" s="329"/>
      <c r="AY631" s="39"/>
      <c r="AZ631" s="39"/>
      <c r="BA631" s="39"/>
      <c r="BB631" s="39"/>
      <c r="BC631" s="329"/>
      <c r="BD631" s="329"/>
      <c r="BE631" s="329"/>
      <c r="BF631" s="329"/>
      <c r="BG631" s="329"/>
      <c r="BH631" s="329"/>
      <c r="BI631" s="46"/>
      <c r="BJ631" s="45">
        <v>2</v>
      </c>
      <c r="BK631" s="45">
        <v>1</v>
      </c>
      <c r="BL631" s="45">
        <v>2</v>
      </c>
      <c r="BM631" s="45">
        <v>2</v>
      </c>
      <c r="BN631" s="45">
        <v>1</v>
      </c>
      <c r="BO631" s="45">
        <v>2</v>
      </c>
      <c r="BP631" s="45">
        <v>2</v>
      </c>
      <c r="BQ631" s="45">
        <v>2</v>
      </c>
      <c r="BR631" s="45">
        <v>2</v>
      </c>
      <c r="BS631" s="45">
        <v>2</v>
      </c>
      <c r="BT631" s="45">
        <v>1</v>
      </c>
      <c r="BU631" s="45">
        <v>2</v>
      </c>
      <c r="BV631" s="45">
        <v>2</v>
      </c>
      <c r="BW631" s="45">
        <v>2</v>
      </c>
      <c r="BX631" s="45">
        <v>2</v>
      </c>
      <c r="BY631" s="45">
        <v>2</v>
      </c>
      <c r="BZ631" s="45">
        <v>2</v>
      </c>
      <c r="CA631" s="45">
        <v>2</v>
      </c>
      <c r="CB631" s="45">
        <v>2</v>
      </c>
      <c r="CC631" s="45">
        <v>2</v>
      </c>
      <c r="CD631" s="45">
        <v>2</v>
      </c>
      <c r="CE631" s="45">
        <v>2</v>
      </c>
      <c r="CF631" s="45">
        <v>2</v>
      </c>
      <c r="CG631" s="45">
        <v>2</v>
      </c>
      <c r="CH631" s="45">
        <v>2</v>
      </c>
      <c r="CI631" s="45">
        <v>2</v>
      </c>
      <c r="CJ631" s="45">
        <v>2</v>
      </c>
      <c r="CK631" s="45">
        <v>2</v>
      </c>
      <c r="CL631" s="45">
        <v>2</v>
      </c>
      <c r="CM631" s="45">
        <v>2</v>
      </c>
      <c r="CN631" s="45">
        <v>1</v>
      </c>
      <c r="CO631" s="45">
        <v>2</v>
      </c>
      <c r="CP631" s="45">
        <v>2</v>
      </c>
      <c r="CQ631" s="45">
        <v>2</v>
      </c>
      <c r="CR631" s="45">
        <v>2</v>
      </c>
      <c r="CS631" s="45">
        <v>2</v>
      </c>
      <c r="CT631" s="45">
        <v>2</v>
      </c>
      <c r="CU631" s="45">
        <v>2</v>
      </c>
      <c r="CV631" s="45">
        <v>2</v>
      </c>
      <c r="CW631" s="45">
        <v>2</v>
      </c>
      <c r="CX631" s="45">
        <v>2</v>
      </c>
      <c r="CY631" s="40">
        <f t="shared" si="262"/>
        <v>37</v>
      </c>
      <c r="CZ631" s="44">
        <f t="shared" si="263"/>
        <v>0.90243902439024393</v>
      </c>
      <c r="DA631" s="40">
        <f t="shared" si="264"/>
        <v>4</v>
      </c>
      <c r="DB631" s="44">
        <f t="shared" si="271"/>
        <v>9.7560975609756101E-2</v>
      </c>
      <c r="DC631" s="40">
        <f t="shared" si="265"/>
        <v>0</v>
      </c>
      <c r="DD631" s="44">
        <f t="shared" si="266"/>
        <v>0</v>
      </c>
      <c r="DE631" s="43">
        <f t="shared" si="267"/>
        <v>0</v>
      </c>
      <c r="DF631" s="42">
        <f t="shared" si="268"/>
        <v>0</v>
      </c>
      <c r="DG631" s="41">
        <f t="shared" si="269"/>
        <v>1.9024390243902438</v>
      </c>
      <c r="DH631" s="40" t="str">
        <f t="shared" si="270"/>
        <v>Đạt mục tiêu</v>
      </c>
      <c r="DI631" s="39"/>
    </row>
    <row r="632" spans="1:113" s="38" customFormat="1" ht="19.5" customHeight="1" x14ac:dyDescent="0.25">
      <c r="A632" s="49"/>
      <c r="B632" s="292"/>
      <c r="C632" s="606" t="s">
        <v>1128</v>
      </c>
      <c r="D632" s="607"/>
      <c r="E632" s="608"/>
      <c r="F632" s="607"/>
      <c r="G632" s="607"/>
      <c r="H632" s="613"/>
      <c r="I632" s="528"/>
      <c r="J632" s="262" t="s">
        <v>314</v>
      </c>
      <c r="K632" s="404" t="s">
        <v>314</v>
      </c>
      <c r="L632" s="262" t="s">
        <v>314</v>
      </c>
      <c r="M632" s="385" t="s">
        <v>314</v>
      </c>
      <c r="N632" s="385" t="s">
        <v>314</v>
      </c>
      <c r="O632" s="385" t="s">
        <v>314</v>
      </c>
      <c r="P632" s="385" t="s">
        <v>314</v>
      </c>
      <c r="Q632" s="385" t="s">
        <v>314</v>
      </c>
      <c r="R632" s="385" t="s">
        <v>314</v>
      </c>
      <c r="S632" s="385" t="s">
        <v>314</v>
      </c>
      <c r="T632" s="385" t="s">
        <v>314</v>
      </c>
      <c r="U632" s="385" t="s">
        <v>314</v>
      </c>
      <c r="V632" s="385" t="s">
        <v>314</v>
      </c>
      <c r="W632" s="385" t="s">
        <v>314</v>
      </c>
      <c r="X632" s="385" t="s">
        <v>314</v>
      </c>
      <c r="Y632" s="385" t="s">
        <v>314</v>
      </c>
      <c r="Z632" s="385" t="s">
        <v>314</v>
      </c>
      <c r="AA632" s="385" t="s">
        <v>314</v>
      </c>
      <c r="AB632" s="385" t="s">
        <v>314</v>
      </c>
      <c r="AC632" s="385" t="s">
        <v>314</v>
      </c>
      <c r="AD632" s="385" t="s">
        <v>314</v>
      </c>
      <c r="AE632" s="385" t="s">
        <v>314</v>
      </c>
      <c r="AF632" s="385" t="s">
        <v>314</v>
      </c>
      <c r="AG632" s="385" t="s">
        <v>314</v>
      </c>
      <c r="AH632" s="385" t="s">
        <v>314</v>
      </c>
      <c r="AI632" s="385" t="s">
        <v>314</v>
      </c>
      <c r="AJ632" s="385" t="s">
        <v>314</v>
      </c>
      <c r="AK632" s="385" t="s">
        <v>314</v>
      </c>
      <c r="AL632" s="385" t="s">
        <v>314</v>
      </c>
      <c r="AM632" s="385" t="s">
        <v>314</v>
      </c>
      <c r="AN632" s="385" t="s">
        <v>314</v>
      </c>
      <c r="AO632" s="385" t="s">
        <v>314</v>
      </c>
      <c r="AP632" s="385" t="s">
        <v>314</v>
      </c>
      <c r="AQ632" s="385" t="s">
        <v>314</v>
      </c>
      <c r="AR632" s="385" t="s">
        <v>314</v>
      </c>
      <c r="AS632" s="385" t="s">
        <v>314</v>
      </c>
      <c r="AT632" s="385" t="s">
        <v>314</v>
      </c>
      <c r="AU632" s="385" t="s">
        <v>314</v>
      </c>
      <c r="AV632" s="385" t="s">
        <v>314</v>
      </c>
      <c r="AW632" s="385" t="s">
        <v>314</v>
      </c>
      <c r="AX632" s="385" t="s">
        <v>314</v>
      </c>
      <c r="AY632" s="386" t="s">
        <v>314</v>
      </c>
      <c r="AZ632" s="386"/>
      <c r="BA632" s="262" t="s">
        <v>314</v>
      </c>
      <c r="BB632" s="262"/>
      <c r="BC632" s="385" t="s">
        <v>314</v>
      </c>
      <c r="BD632" s="385" t="s">
        <v>314</v>
      </c>
      <c r="BE632" s="385" t="s">
        <v>314</v>
      </c>
      <c r="BF632" s="385" t="s">
        <v>314</v>
      </c>
      <c r="BG632" s="385" t="s">
        <v>314</v>
      </c>
      <c r="BH632" s="385" t="s">
        <v>314</v>
      </c>
      <c r="BI632" s="385" t="s">
        <v>314</v>
      </c>
      <c r="BJ632" s="385" t="s">
        <v>314</v>
      </c>
      <c r="BK632" s="385" t="s">
        <v>314</v>
      </c>
      <c r="BL632" s="385" t="s">
        <v>314</v>
      </c>
      <c r="BM632" s="385" t="s">
        <v>314</v>
      </c>
      <c r="BN632" s="385" t="s">
        <v>314</v>
      </c>
      <c r="BO632" s="385" t="s">
        <v>314</v>
      </c>
      <c r="BP632" s="385" t="s">
        <v>314</v>
      </c>
      <c r="BQ632" s="385" t="s">
        <v>314</v>
      </c>
      <c r="BR632" s="385" t="s">
        <v>314</v>
      </c>
      <c r="BS632" s="385" t="s">
        <v>314</v>
      </c>
      <c r="BT632" s="385" t="s">
        <v>314</v>
      </c>
      <c r="BU632" s="385" t="s">
        <v>314</v>
      </c>
      <c r="BV632" s="385" t="s">
        <v>314</v>
      </c>
      <c r="BW632" s="385" t="s">
        <v>314</v>
      </c>
      <c r="BX632" s="385" t="s">
        <v>314</v>
      </c>
      <c r="BY632" s="385" t="s">
        <v>314</v>
      </c>
      <c r="BZ632" s="385" t="s">
        <v>314</v>
      </c>
      <c r="CA632" s="385" t="s">
        <v>314</v>
      </c>
      <c r="CB632" s="385" t="s">
        <v>314</v>
      </c>
      <c r="CC632" s="385" t="s">
        <v>314</v>
      </c>
      <c r="CD632" s="385" t="s">
        <v>314</v>
      </c>
      <c r="CE632" s="385" t="s">
        <v>314</v>
      </c>
      <c r="CF632" s="385" t="s">
        <v>314</v>
      </c>
      <c r="CG632" s="385" t="s">
        <v>314</v>
      </c>
      <c r="CH632" s="385" t="s">
        <v>314</v>
      </c>
      <c r="CI632" s="385" t="s">
        <v>314</v>
      </c>
      <c r="CJ632" s="385" t="s">
        <v>314</v>
      </c>
      <c r="CK632" s="385" t="s">
        <v>314</v>
      </c>
      <c r="CL632" s="385" t="s">
        <v>314</v>
      </c>
      <c r="CM632" s="385" t="s">
        <v>314</v>
      </c>
      <c r="CN632" s="385" t="s">
        <v>314</v>
      </c>
      <c r="CO632" s="385" t="s">
        <v>314</v>
      </c>
      <c r="CP632" s="385" t="s">
        <v>314</v>
      </c>
      <c r="CQ632" s="385" t="s">
        <v>314</v>
      </c>
      <c r="CR632" s="385" t="s">
        <v>314</v>
      </c>
      <c r="CS632" s="385" t="s">
        <v>314</v>
      </c>
      <c r="CT632" s="385" t="s">
        <v>314</v>
      </c>
      <c r="CU632" s="385" t="s">
        <v>314</v>
      </c>
      <c r="CV632" s="385" t="s">
        <v>314</v>
      </c>
      <c r="CW632" s="385" t="s">
        <v>314</v>
      </c>
      <c r="CX632" s="385" t="s">
        <v>314</v>
      </c>
      <c r="CY632" s="385" t="s">
        <v>314</v>
      </c>
      <c r="CZ632" s="385" t="s">
        <v>314</v>
      </c>
      <c r="DA632" s="385" t="s">
        <v>314</v>
      </c>
      <c r="DB632" s="385" t="s">
        <v>314</v>
      </c>
      <c r="DC632" s="385" t="s">
        <v>314</v>
      </c>
      <c r="DD632" s="385" t="s">
        <v>314</v>
      </c>
      <c r="DE632" s="385" t="s">
        <v>314</v>
      </c>
      <c r="DF632" s="385" t="s">
        <v>314</v>
      </c>
      <c r="DG632" s="385" t="s">
        <v>314</v>
      </c>
      <c r="DH632" s="385" t="s">
        <v>314</v>
      </c>
      <c r="DI632" s="262" t="s">
        <v>314</v>
      </c>
    </row>
    <row r="633" spans="1:113" s="38" customFormat="1" ht="36.75" customHeight="1" x14ac:dyDescent="0.25">
      <c r="A633" s="629">
        <v>74</v>
      </c>
      <c r="B633" s="192"/>
      <c r="C633" s="633" t="s">
        <v>1126</v>
      </c>
      <c r="D633" s="636" t="s">
        <v>243</v>
      </c>
      <c r="E633" s="641" t="s">
        <v>1129</v>
      </c>
      <c r="F633" s="638" t="s">
        <v>243</v>
      </c>
      <c r="G633" s="297"/>
      <c r="H633" s="825" t="s">
        <v>131</v>
      </c>
      <c r="I633" s="528" t="s">
        <v>1123</v>
      </c>
      <c r="J633" s="392" t="s">
        <v>33</v>
      </c>
      <c r="K633" s="605" t="s">
        <v>27</v>
      </c>
      <c r="L633" s="418"/>
      <c r="M633" s="295"/>
      <c r="N633" s="51"/>
      <c r="O633" s="50"/>
      <c r="P633" s="295"/>
      <c r="Q633" s="295"/>
      <c r="R633" s="295"/>
      <c r="S633" s="295"/>
      <c r="T633" s="295"/>
      <c r="U633" s="295"/>
      <c r="V633" s="295"/>
      <c r="W633" s="295"/>
      <c r="X633" s="295"/>
      <c r="Y633" s="295"/>
      <c r="Z633" s="295"/>
      <c r="AA633" s="47"/>
      <c r="AB633" s="293"/>
      <c r="AC633" s="295"/>
      <c r="AD633" s="294"/>
      <c r="AE633" s="294"/>
      <c r="AF633" s="294"/>
      <c r="AG633" s="294"/>
      <c r="AH633" s="294"/>
      <c r="AI633" s="294"/>
      <c r="AJ633" s="294"/>
      <c r="AK633" s="294"/>
      <c r="AL633" s="294"/>
      <c r="AM633" s="294"/>
      <c r="AN633" s="294"/>
      <c r="AO633" s="294"/>
      <c r="AP633" s="294"/>
      <c r="AQ633" s="294"/>
      <c r="AR633" s="294"/>
      <c r="AS633" s="294"/>
      <c r="AT633" s="294"/>
      <c r="AU633" s="294"/>
      <c r="AV633" s="294"/>
      <c r="AW633" s="294"/>
      <c r="AX633" s="294"/>
      <c r="AY633" s="108" t="s">
        <v>46</v>
      </c>
      <c r="AZ633" s="108"/>
      <c r="BA633" s="39"/>
      <c r="BB633" s="39"/>
      <c r="BC633" s="294"/>
      <c r="BD633" s="294"/>
      <c r="BE633" s="294"/>
      <c r="BF633" s="294"/>
      <c r="BG633" s="294"/>
      <c r="BH633" s="294"/>
      <c r="BI633" s="46"/>
      <c r="BJ633" s="45"/>
      <c r="BK633" s="45"/>
      <c r="BL633" s="45"/>
      <c r="BM633" s="45"/>
      <c r="BN633" s="45"/>
      <c r="BO633" s="45"/>
      <c r="BP633" s="45"/>
      <c r="BQ633" s="45"/>
      <c r="BR633" s="45"/>
      <c r="BS633" s="45"/>
      <c r="BT633" s="45"/>
      <c r="BU633" s="45"/>
      <c r="BV633" s="45"/>
      <c r="BW633" s="45"/>
      <c r="BX633" s="45"/>
      <c r="BY633" s="45"/>
      <c r="BZ633" s="45"/>
      <c r="CA633" s="45"/>
      <c r="CB633" s="45"/>
      <c r="CC633" s="45"/>
      <c r="CD633" s="45"/>
      <c r="CE633" s="45"/>
      <c r="CF633" s="45"/>
      <c r="CG633" s="45"/>
      <c r="CH633" s="45"/>
      <c r="CI633" s="45"/>
      <c r="CJ633" s="45"/>
      <c r="CK633" s="45"/>
      <c r="CL633" s="45"/>
      <c r="CM633" s="45"/>
      <c r="CN633" s="45"/>
      <c r="CO633" s="45"/>
      <c r="CP633" s="45"/>
      <c r="CQ633" s="45"/>
      <c r="CR633" s="45"/>
      <c r="CS633" s="45"/>
      <c r="CT633" s="45"/>
      <c r="CU633" s="45"/>
      <c r="CV633" s="45"/>
      <c r="CW633" s="45"/>
      <c r="CX633" s="45"/>
      <c r="CY633" s="40"/>
      <c r="CZ633" s="44"/>
      <c r="DA633" s="40"/>
      <c r="DB633" s="44"/>
      <c r="DC633" s="40"/>
      <c r="DD633" s="44"/>
      <c r="DE633" s="43"/>
      <c r="DF633" s="42"/>
      <c r="DG633" s="41"/>
      <c r="DH633" s="40"/>
      <c r="DI633" s="39"/>
    </row>
    <row r="634" spans="1:113" s="38" customFormat="1" ht="28.5" customHeight="1" x14ac:dyDescent="0.25">
      <c r="A634" s="630"/>
      <c r="B634" s="192"/>
      <c r="C634" s="634"/>
      <c r="D634" s="637"/>
      <c r="E634" s="642"/>
      <c r="F634" s="639"/>
      <c r="G634" s="297"/>
      <c r="H634" s="825"/>
      <c r="I634" s="528" t="s">
        <v>1123</v>
      </c>
      <c r="J634" s="520" t="s">
        <v>33</v>
      </c>
      <c r="K634" s="441" t="s">
        <v>27</v>
      </c>
      <c r="L634" s="418"/>
      <c r="M634" s="524"/>
      <c r="N634" s="51"/>
      <c r="O634" s="50"/>
      <c r="P634" s="524"/>
      <c r="Q634" s="524"/>
      <c r="R634" s="524"/>
      <c r="S634" s="524"/>
      <c r="T634" s="524"/>
      <c r="U634" s="524"/>
      <c r="V634" s="524"/>
      <c r="W634" s="524"/>
      <c r="X634" s="524"/>
      <c r="Y634" s="524"/>
      <c r="Z634" s="524"/>
      <c r="AA634" s="47"/>
      <c r="AB634" s="511"/>
      <c r="AC634" s="524"/>
      <c r="AD634" s="521"/>
      <c r="AE634" s="521"/>
      <c r="AF634" s="521"/>
      <c r="AG634" s="521"/>
      <c r="AH634" s="521"/>
      <c r="AI634" s="521"/>
      <c r="AJ634" s="521"/>
      <c r="AK634" s="521"/>
      <c r="AL634" s="521"/>
      <c r="AM634" s="521"/>
      <c r="AN634" s="521"/>
      <c r="AO634" s="521"/>
      <c r="AP634" s="521"/>
      <c r="AQ634" s="521"/>
      <c r="AR634" s="521"/>
      <c r="AS634" s="521"/>
      <c r="AT634" s="521"/>
      <c r="AU634" s="521"/>
      <c r="AV634" s="521"/>
      <c r="AW634" s="521"/>
      <c r="AX634" s="521"/>
      <c r="AY634" s="108" t="s">
        <v>40</v>
      </c>
      <c r="AZ634" s="108"/>
      <c r="BA634" s="39"/>
      <c r="BB634" s="39"/>
      <c r="BC634" s="521"/>
      <c r="BD634" s="521"/>
      <c r="BE634" s="521"/>
      <c r="BF634" s="521"/>
      <c r="BG634" s="521"/>
      <c r="BH634" s="521"/>
      <c r="BI634" s="46"/>
      <c r="BJ634" s="45"/>
      <c r="BK634" s="45"/>
      <c r="BL634" s="45"/>
      <c r="BM634" s="45"/>
      <c r="BN634" s="45"/>
      <c r="BO634" s="45"/>
      <c r="BP634" s="45"/>
      <c r="BQ634" s="45"/>
      <c r="BR634" s="45"/>
      <c r="BS634" s="45"/>
      <c r="BT634" s="45"/>
      <c r="BU634" s="45"/>
      <c r="BV634" s="45"/>
      <c r="BW634" s="45"/>
      <c r="BX634" s="45"/>
      <c r="BY634" s="45"/>
      <c r="BZ634" s="45"/>
      <c r="CA634" s="45"/>
      <c r="CB634" s="45"/>
      <c r="CC634" s="45"/>
      <c r="CD634" s="45"/>
      <c r="CE634" s="45"/>
      <c r="CF634" s="45"/>
      <c r="CG634" s="45"/>
      <c r="CH634" s="45"/>
      <c r="CI634" s="45"/>
      <c r="CJ634" s="45"/>
      <c r="CK634" s="45"/>
      <c r="CL634" s="45"/>
      <c r="CM634" s="45"/>
      <c r="CN634" s="45"/>
      <c r="CO634" s="45"/>
      <c r="CP634" s="45"/>
      <c r="CQ634" s="45"/>
      <c r="CR634" s="45"/>
      <c r="CS634" s="45"/>
      <c r="CT634" s="45"/>
      <c r="CU634" s="45"/>
      <c r="CV634" s="45"/>
      <c r="CW634" s="45"/>
      <c r="CX634" s="45"/>
      <c r="CY634" s="40"/>
      <c r="CZ634" s="44"/>
      <c r="DA634" s="40"/>
      <c r="DB634" s="44"/>
      <c r="DC634" s="40"/>
      <c r="DD634" s="44"/>
      <c r="DE634" s="43"/>
      <c r="DF634" s="42"/>
      <c r="DG634" s="41"/>
      <c r="DH634" s="40"/>
      <c r="DI634" s="39"/>
    </row>
    <row r="635" spans="1:113" s="38" customFormat="1" ht="28.5" customHeight="1" x14ac:dyDescent="0.25">
      <c r="A635" s="630"/>
      <c r="B635" s="192"/>
      <c r="C635" s="634"/>
      <c r="D635" s="637"/>
      <c r="E635" s="641" t="s">
        <v>1130</v>
      </c>
      <c r="F635" s="639"/>
      <c r="G635" s="297"/>
      <c r="H635" s="643" t="s">
        <v>1189</v>
      </c>
      <c r="I635" s="528" t="s">
        <v>1123</v>
      </c>
      <c r="J635" s="520" t="s">
        <v>33</v>
      </c>
      <c r="K635" s="441" t="s">
        <v>27</v>
      </c>
      <c r="L635" s="418"/>
      <c r="M635" s="524"/>
      <c r="N635" s="51"/>
      <c r="O635" s="50"/>
      <c r="P635" s="524"/>
      <c r="Q635" s="524"/>
      <c r="R635" s="524"/>
      <c r="S635" s="524"/>
      <c r="T635" s="524"/>
      <c r="U635" s="524"/>
      <c r="V635" s="524"/>
      <c r="W635" s="524"/>
      <c r="X635" s="524"/>
      <c r="Y635" s="524"/>
      <c r="Z635" s="524"/>
      <c r="AA635" s="47"/>
      <c r="AB635" s="511"/>
      <c r="AC635" s="524"/>
      <c r="AD635" s="521"/>
      <c r="AE635" s="521"/>
      <c r="AF635" s="521"/>
      <c r="AG635" s="521"/>
      <c r="AH635" s="521"/>
      <c r="AI635" s="521"/>
      <c r="AJ635" s="521"/>
      <c r="AK635" s="521"/>
      <c r="AL635" s="521"/>
      <c r="AM635" s="521"/>
      <c r="AN635" s="521"/>
      <c r="AO635" s="521"/>
      <c r="AP635" s="521"/>
      <c r="AQ635" s="521"/>
      <c r="AR635" s="521"/>
      <c r="AS635" s="521"/>
      <c r="AT635" s="521"/>
      <c r="AU635" s="521"/>
      <c r="AV635" s="521"/>
      <c r="AW635" s="521"/>
      <c r="AX635" s="521"/>
      <c r="AY635" s="108"/>
      <c r="AZ635" s="108"/>
      <c r="BA635" s="39"/>
      <c r="BB635" s="39" t="s">
        <v>46</v>
      </c>
      <c r="BC635" s="521"/>
      <c r="BD635" s="521"/>
      <c r="BE635" s="521"/>
      <c r="BF635" s="521"/>
      <c r="BG635" s="521"/>
      <c r="BH635" s="521"/>
      <c r="BI635" s="46"/>
      <c r="BJ635" s="45"/>
      <c r="BK635" s="45"/>
      <c r="BL635" s="45"/>
      <c r="BM635" s="45"/>
      <c r="BN635" s="45"/>
      <c r="BO635" s="45"/>
      <c r="BP635" s="45"/>
      <c r="BQ635" s="45"/>
      <c r="BR635" s="45"/>
      <c r="BS635" s="45"/>
      <c r="BT635" s="45"/>
      <c r="BU635" s="45"/>
      <c r="BV635" s="45"/>
      <c r="BW635" s="45"/>
      <c r="BX635" s="45"/>
      <c r="BY635" s="45"/>
      <c r="BZ635" s="45"/>
      <c r="CA635" s="45"/>
      <c r="CB635" s="45"/>
      <c r="CC635" s="45"/>
      <c r="CD635" s="45"/>
      <c r="CE635" s="45"/>
      <c r="CF635" s="45"/>
      <c r="CG635" s="45"/>
      <c r="CH635" s="45"/>
      <c r="CI635" s="45"/>
      <c r="CJ635" s="45"/>
      <c r="CK635" s="45"/>
      <c r="CL635" s="45"/>
      <c r="CM635" s="45"/>
      <c r="CN635" s="45"/>
      <c r="CO635" s="45"/>
      <c r="CP635" s="45"/>
      <c r="CQ635" s="45"/>
      <c r="CR635" s="45"/>
      <c r="CS635" s="45"/>
      <c r="CT635" s="45"/>
      <c r="CU635" s="45"/>
      <c r="CV635" s="45"/>
      <c r="CW635" s="45"/>
      <c r="CX635" s="45"/>
      <c r="CY635" s="40"/>
      <c r="CZ635" s="44"/>
      <c r="DA635" s="40"/>
      <c r="DB635" s="44"/>
      <c r="DC635" s="40"/>
      <c r="DD635" s="44"/>
      <c r="DE635" s="43"/>
      <c r="DF635" s="42"/>
      <c r="DG635" s="41"/>
      <c r="DH635" s="40"/>
      <c r="DI635" s="39"/>
    </row>
    <row r="636" spans="1:113" s="38" customFormat="1" ht="48.75" customHeight="1" x14ac:dyDescent="0.25">
      <c r="A636" s="630"/>
      <c r="B636" s="192"/>
      <c r="C636" s="634"/>
      <c r="D636" s="637"/>
      <c r="E636" s="642"/>
      <c r="F636" s="639"/>
      <c r="G636" s="297"/>
      <c r="H636" s="644"/>
      <c r="I636" s="528" t="s">
        <v>1123</v>
      </c>
      <c r="J636" s="392" t="s">
        <v>33</v>
      </c>
      <c r="K636" s="441" t="s">
        <v>27</v>
      </c>
      <c r="L636" s="418"/>
      <c r="M636" s="295"/>
      <c r="N636" s="51"/>
      <c r="O636" s="50"/>
      <c r="P636" s="295"/>
      <c r="Q636" s="295"/>
      <c r="R636" s="295"/>
      <c r="S636" s="295"/>
      <c r="T636" s="295"/>
      <c r="U636" s="295"/>
      <c r="V636" s="295"/>
      <c r="W636" s="295"/>
      <c r="X636" s="295"/>
      <c r="Y636" s="295"/>
      <c r="Z636" s="295"/>
      <c r="AA636" s="47"/>
      <c r="AB636" s="293"/>
      <c r="AC636" s="295"/>
      <c r="AD636" s="294"/>
      <c r="AE636" s="294"/>
      <c r="AF636" s="294"/>
      <c r="AG636" s="294"/>
      <c r="AH636" s="294"/>
      <c r="AI636" s="294"/>
      <c r="AJ636" s="294"/>
      <c r="AK636" s="294"/>
      <c r="AL636" s="294"/>
      <c r="AM636" s="294"/>
      <c r="AN636" s="294"/>
      <c r="AO636" s="294"/>
      <c r="AP636" s="294"/>
      <c r="AQ636" s="294"/>
      <c r="AR636" s="294"/>
      <c r="AS636" s="294"/>
      <c r="AT636" s="294"/>
      <c r="AU636" s="294"/>
      <c r="AV636" s="294"/>
      <c r="AW636" s="294"/>
      <c r="AX636" s="294"/>
      <c r="AY636" s="108"/>
      <c r="AZ636" s="441"/>
      <c r="BA636" s="39"/>
      <c r="BB636" s="39" t="s">
        <v>40</v>
      </c>
      <c r="BC636" s="294"/>
      <c r="BD636" s="294"/>
      <c r="BE636" s="294"/>
      <c r="BF636" s="294"/>
      <c r="BG636" s="294"/>
      <c r="BH636" s="294"/>
      <c r="BI636" s="46"/>
      <c r="BJ636" s="45"/>
      <c r="BK636" s="45"/>
      <c r="BL636" s="45"/>
      <c r="BM636" s="45"/>
      <c r="BN636" s="45"/>
      <c r="BO636" s="45"/>
      <c r="BP636" s="45"/>
      <c r="BQ636" s="45"/>
      <c r="BR636" s="45"/>
      <c r="BS636" s="45"/>
      <c r="BT636" s="45"/>
      <c r="BU636" s="45"/>
      <c r="BV636" s="45"/>
      <c r="BW636" s="45"/>
      <c r="BX636" s="45"/>
      <c r="BY636" s="45"/>
      <c r="BZ636" s="45"/>
      <c r="CA636" s="45"/>
      <c r="CB636" s="45"/>
      <c r="CC636" s="45"/>
      <c r="CD636" s="45"/>
      <c r="CE636" s="45"/>
      <c r="CF636" s="45"/>
      <c r="CG636" s="45"/>
      <c r="CH636" s="45"/>
      <c r="CI636" s="45"/>
      <c r="CJ636" s="45"/>
      <c r="CK636" s="45"/>
      <c r="CL636" s="45"/>
      <c r="CM636" s="45"/>
      <c r="CN636" s="45"/>
      <c r="CO636" s="45"/>
      <c r="CP636" s="45"/>
      <c r="CQ636" s="45"/>
      <c r="CR636" s="45"/>
      <c r="CS636" s="45"/>
      <c r="CT636" s="45"/>
      <c r="CU636" s="45"/>
      <c r="CV636" s="45"/>
      <c r="CW636" s="45"/>
      <c r="CX636" s="45"/>
      <c r="CY636" s="40"/>
      <c r="CZ636" s="44"/>
      <c r="DA636" s="40"/>
      <c r="DB636" s="44"/>
      <c r="DC636" s="40"/>
      <c r="DD636" s="44"/>
      <c r="DE636" s="43"/>
      <c r="DF636" s="42"/>
      <c r="DG636" s="41"/>
      <c r="DH636" s="40"/>
      <c r="DI636" s="39"/>
    </row>
    <row r="637" spans="1:113" s="38" customFormat="1" ht="48.75" customHeight="1" x14ac:dyDescent="0.25">
      <c r="A637" s="630"/>
      <c r="B637" s="192"/>
      <c r="C637" s="634"/>
      <c r="D637" s="637"/>
      <c r="E637" s="641" t="s">
        <v>1131</v>
      </c>
      <c r="F637" s="639"/>
      <c r="G637" s="297"/>
      <c r="H637" s="643" t="s">
        <v>1190</v>
      </c>
      <c r="I637" s="528" t="s">
        <v>1123</v>
      </c>
      <c r="J637" s="520" t="s">
        <v>33</v>
      </c>
      <c r="K637" s="441" t="s">
        <v>27</v>
      </c>
      <c r="L637" s="418"/>
      <c r="M637" s="524"/>
      <c r="N637" s="51"/>
      <c r="O637" s="50"/>
      <c r="P637" s="524"/>
      <c r="Q637" s="524"/>
      <c r="R637" s="524"/>
      <c r="S637" s="524"/>
      <c r="T637" s="524"/>
      <c r="U637" s="524"/>
      <c r="V637" s="524"/>
      <c r="W637" s="524"/>
      <c r="X637" s="524"/>
      <c r="Y637" s="524"/>
      <c r="Z637" s="524"/>
      <c r="AA637" s="47"/>
      <c r="AB637" s="511"/>
      <c r="AC637" s="524"/>
      <c r="AD637" s="521"/>
      <c r="AE637" s="521"/>
      <c r="AF637" s="521"/>
      <c r="AG637" s="521"/>
      <c r="AH637" s="521"/>
      <c r="AI637" s="521"/>
      <c r="AJ637" s="521"/>
      <c r="AK637" s="521"/>
      <c r="AL637" s="521"/>
      <c r="AM637" s="521"/>
      <c r="AN637" s="521"/>
      <c r="AO637" s="521"/>
      <c r="AP637" s="521"/>
      <c r="AQ637" s="521"/>
      <c r="AR637" s="521"/>
      <c r="AS637" s="521"/>
      <c r="AT637" s="521"/>
      <c r="AU637" s="521"/>
      <c r="AV637" s="521"/>
      <c r="AW637" s="521"/>
      <c r="AX637" s="521"/>
      <c r="AY637" s="108"/>
      <c r="AZ637" s="441"/>
      <c r="BA637" s="39" t="s">
        <v>46</v>
      </c>
      <c r="BB637" s="39"/>
      <c r="BC637" s="521"/>
      <c r="BD637" s="521"/>
      <c r="BE637" s="521"/>
      <c r="BF637" s="521"/>
      <c r="BG637" s="521"/>
      <c r="BH637" s="521"/>
      <c r="BI637" s="46"/>
      <c r="BJ637" s="45"/>
      <c r="BK637" s="45"/>
      <c r="BL637" s="45"/>
      <c r="BM637" s="45"/>
      <c r="BN637" s="45"/>
      <c r="BO637" s="45"/>
      <c r="BP637" s="45"/>
      <c r="BQ637" s="45"/>
      <c r="BR637" s="45"/>
      <c r="BS637" s="45"/>
      <c r="BT637" s="45"/>
      <c r="BU637" s="45"/>
      <c r="BV637" s="45"/>
      <c r="BW637" s="45"/>
      <c r="BX637" s="45"/>
      <c r="BY637" s="45"/>
      <c r="BZ637" s="45"/>
      <c r="CA637" s="45"/>
      <c r="CB637" s="45"/>
      <c r="CC637" s="45"/>
      <c r="CD637" s="45"/>
      <c r="CE637" s="45"/>
      <c r="CF637" s="45"/>
      <c r="CG637" s="45"/>
      <c r="CH637" s="45"/>
      <c r="CI637" s="45"/>
      <c r="CJ637" s="45"/>
      <c r="CK637" s="45"/>
      <c r="CL637" s="45"/>
      <c r="CM637" s="45"/>
      <c r="CN637" s="45"/>
      <c r="CO637" s="45"/>
      <c r="CP637" s="45"/>
      <c r="CQ637" s="45"/>
      <c r="CR637" s="45"/>
      <c r="CS637" s="45"/>
      <c r="CT637" s="45"/>
      <c r="CU637" s="45"/>
      <c r="CV637" s="45"/>
      <c r="CW637" s="45"/>
      <c r="CX637" s="45"/>
      <c r="CY637" s="40"/>
      <c r="CZ637" s="44"/>
      <c r="DA637" s="40"/>
      <c r="DB637" s="44"/>
      <c r="DC637" s="40"/>
      <c r="DD637" s="44"/>
      <c r="DE637" s="43"/>
      <c r="DF637" s="42"/>
      <c r="DG637" s="41"/>
      <c r="DH637" s="40"/>
      <c r="DI637" s="39"/>
    </row>
    <row r="638" spans="1:113" s="38" customFormat="1" ht="36.75" customHeight="1" x14ac:dyDescent="0.25">
      <c r="A638" s="630"/>
      <c r="B638" s="192"/>
      <c r="C638" s="634"/>
      <c r="D638" s="637"/>
      <c r="E638" s="642"/>
      <c r="F638" s="639"/>
      <c r="G638" s="297"/>
      <c r="H638" s="644"/>
      <c r="I638" s="528" t="s">
        <v>1123</v>
      </c>
      <c r="J638" s="392" t="s">
        <v>33</v>
      </c>
      <c r="K638" s="441" t="s">
        <v>27</v>
      </c>
      <c r="L638" s="410"/>
      <c r="M638" s="295"/>
      <c r="N638" s="51"/>
      <c r="O638" s="50"/>
      <c r="P638" s="295"/>
      <c r="Q638" s="295"/>
      <c r="R638" s="295"/>
      <c r="S638" s="295"/>
      <c r="T638" s="295"/>
      <c r="U638" s="295"/>
      <c r="V638" s="295"/>
      <c r="W638" s="295"/>
      <c r="X638" s="295"/>
      <c r="Y638" s="295"/>
      <c r="Z638" s="295"/>
      <c r="AA638" s="47"/>
      <c r="AB638" s="293"/>
      <c r="AC638" s="295"/>
      <c r="AD638" s="294"/>
      <c r="AE638" s="294"/>
      <c r="AF638" s="294"/>
      <c r="AG638" s="294"/>
      <c r="AH638" s="294"/>
      <c r="AI638" s="294"/>
      <c r="AJ638" s="294"/>
      <c r="AK638" s="294"/>
      <c r="AL638" s="294"/>
      <c r="AM638" s="294"/>
      <c r="AN638" s="294"/>
      <c r="AO638" s="294"/>
      <c r="AP638" s="294"/>
      <c r="AQ638" s="294"/>
      <c r="AR638" s="294"/>
      <c r="AS638" s="294"/>
      <c r="AT638" s="294"/>
      <c r="AU638" s="294"/>
      <c r="AV638" s="294"/>
      <c r="AW638" s="294"/>
      <c r="AX638" s="294"/>
      <c r="AY638" s="108"/>
      <c r="AZ638" s="441"/>
      <c r="BA638" s="39" t="s">
        <v>40</v>
      </c>
      <c r="BB638" s="39"/>
      <c r="BC638" s="294"/>
      <c r="BD638" s="294"/>
      <c r="BE638" s="294"/>
      <c r="BF638" s="294"/>
      <c r="BG638" s="294"/>
      <c r="BH638" s="294"/>
      <c r="BI638" s="46"/>
      <c r="BJ638" s="45"/>
      <c r="BK638" s="45"/>
      <c r="BL638" s="45"/>
      <c r="BM638" s="45"/>
      <c r="BN638" s="45"/>
      <c r="BO638" s="45"/>
      <c r="BP638" s="45"/>
      <c r="BQ638" s="45"/>
      <c r="BR638" s="45"/>
      <c r="BS638" s="45"/>
      <c r="BT638" s="45"/>
      <c r="BU638" s="45"/>
      <c r="BV638" s="45"/>
      <c r="BW638" s="45"/>
      <c r="BX638" s="45"/>
      <c r="BY638" s="45"/>
      <c r="BZ638" s="45"/>
      <c r="CA638" s="45"/>
      <c r="CB638" s="45"/>
      <c r="CC638" s="45"/>
      <c r="CD638" s="45"/>
      <c r="CE638" s="45"/>
      <c r="CF638" s="45"/>
      <c r="CG638" s="45"/>
      <c r="CH638" s="45"/>
      <c r="CI638" s="45"/>
      <c r="CJ638" s="45"/>
      <c r="CK638" s="45"/>
      <c r="CL638" s="45"/>
      <c r="CM638" s="45"/>
      <c r="CN638" s="45"/>
      <c r="CO638" s="45"/>
      <c r="CP638" s="45"/>
      <c r="CQ638" s="45"/>
      <c r="CR638" s="45"/>
      <c r="CS638" s="45"/>
      <c r="CT638" s="45"/>
      <c r="CU638" s="45"/>
      <c r="CV638" s="45"/>
      <c r="CW638" s="45"/>
      <c r="CX638" s="45"/>
      <c r="CY638" s="40"/>
      <c r="CZ638" s="44"/>
      <c r="DA638" s="40"/>
      <c r="DB638" s="44"/>
      <c r="DC638" s="40"/>
      <c r="DD638" s="44"/>
      <c r="DE638" s="43"/>
      <c r="DF638" s="42"/>
      <c r="DG638" s="41"/>
      <c r="DH638" s="40"/>
      <c r="DI638" s="39"/>
    </row>
    <row r="639" spans="1:113" s="38" customFormat="1" ht="36.75" customHeight="1" x14ac:dyDescent="0.25">
      <c r="A639" s="630"/>
      <c r="B639" s="192"/>
      <c r="C639" s="634"/>
      <c r="D639" s="637"/>
      <c r="E639" s="641" t="s">
        <v>1132</v>
      </c>
      <c r="F639" s="639"/>
      <c r="G639" s="297"/>
      <c r="H639" s="643" t="s">
        <v>1191</v>
      </c>
      <c r="I639" s="528" t="s">
        <v>1123</v>
      </c>
      <c r="J639" s="520" t="s">
        <v>33</v>
      </c>
      <c r="K639" s="441" t="s">
        <v>27</v>
      </c>
      <c r="L639" s="410"/>
      <c r="M639" s="524"/>
      <c r="N639" s="51"/>
      <c r="O639" s="50"/>
      <c r="P639" s="524"/>
      <c r="Q639" s="524"/>
      <c r="R639" s="524"/>
      <c r="S639" s="524"/>
      <c r="T639" s="524"/>
      <c r="U639" s="524"/>
      <c r="V639" s="524"/>
      <c r="W639" s="524"/>
      <c r="X639" s="524"/>
      <c r="Y639" s="524"/>
      <c r="Z639" s="524"/>
      <c r="AA639" s="47"/>
      <c r="AB639" s="511"/>
      <c r="AC639" s="524"/>
      <c r="AD639" s="521"/>
      <c r="AE639" s="521"/>
      <c r="AF639" s="521"/>
      <c r="AG639" s="521"/>
      <c r="AH639" s="521"/>
      <c r="AI639" s="521"/>
      <c r="AJ639" s="521"/>
      <c r="AK639" s="521"/>
      <c r="AL639" s="521"/>
      <c r="AM639" s="521"/>
      <c r="AN639" s="521"/>
      <c r="AO639" s="521"/>
      <c r="AP639" s="521"/>
      <c r="AQ639" s="521"/>
      <c r="AR639" s="521"/>
      <c r="AS639" s="521"/>
      <c r="AT639" s="521"/>
      <c r="AU639" s="521"/>
      <c r="AV639" s="521"/>
      <c r="AW639" s="521"/>
      <c r="AX639" s="521"/>
      <c r="AY639" s="108"/>
      <c r="AZ639" s="39" t="s">
        <v>46</v>
      </c>
      <c r="BA639" s="39"/>
      <c r="BB639" s="39"/>
      <c r="BC639" s="521"/>
      <c r="BD639" s="521"/>
      <c r="BE639" s="521"/>
      <c r="BF639" s="521"/>
      <c r="BG639" s="521"/>
      <c r="BH639" s="521"/>
      <c r="BI639" s="46"/>
      <c r="BJ639" s="45"/>
      <c r="BK639" s="45"/>
      <c r="BL639" s="45"/>
      <c r="BM639" s="45"/>
      <c r="BN639" s="45"/>
      <c r="BO639" s="45"/>
      <c r="BP639" s="45"/>
      <c r="BQ639" s="45"/>
      <c r="BR639" s="45"/>
      <c r="BS639" s="45"/>
      <c r="BT639" s="45"/>
      <c r="BU639" s="45"/>
      <c r="BV639" s="45"/>
      <c r="BW639" s="45"/>
      <c r="BX639" s="45"/>
      <c r="BY639" s="45"/>
      <c r="BZ639" s="45"/>
      <c r="CA639" s="45"/>
      <c r="CB639" s="45"/>
      <c r="CC639" s="45"/>
      <c r="CD639" s="45"/>
      <c r="CE639" s="45"/>
      <c r="CF639" s="45"/>
      <c r="CG639" s="45"/>
      <c r="CH639" s="45"/>
      <c r="CI639" s="45"/>
      <c r="CJ639" s="45"/>
      <c r="CK639" s="45"/>
      <c r="CL639" s="45"/>
      <c r="CM639" s="45"/>
      <c r="CN639" s="45"/>
      <c r="CO639" s="45"/>
      <c r="CP639" s="45"/>
      <c r="CQ639" s="45"/>
      <c r="CR639" s="45"/>
      <c r="CS639" s="45"/>
      <c r="CT639" s="45"/>
      <c r="CU639" s="45"/>
      <c r="CV639" s="45"/>
      <c r="CW639" s="45"/>
      <c r="CX639" s="45"/>
      <c r="CY639" s="40"/>
      <c r="CZ639" s="44"/>
      <c r="DA639" s="40"/>
      <c r="DB639" s="44"/>
      <c r="DC639" s="40"/>
      <c r="DD639" s="44"/>
      <c r="DE639" s="43"/>
      <c r="DF639" s="42"/>
      <c r="DG639" s="41"/>
      <c r="DH639" s="40"/>
      <c r="DI639" s="39"/>
    </row>
    <row r="640" spans="1:113" s="38" customFormat="1" ht="36.75" customHeight="1" x14ac:dyDescent="0.25">
      <c r="A640" s="631"/>
      <c r="B640" s="192"/>
      <c r="C640" s="635"/>
      <c r="D640" s="637"/>
      <c r="E640" s="642"/>
      <c r="F640" s="640"/>
      <c r="G640" s="297"/>
      <c r="H640" s="644"/>
      <c r="I640" s="578" t="s">
        <v>1123</v>
      </c>
      <c r="J640" s="392" t="s">
        <v>33</v>
      </c>
      <c r="K640" s="441" t="s">
        <v>27</v>
      </c>
      <c r="L640" s="410"/>
      <c r="M640" s="295"/>
      <c r="N640" s="51"/>
      <c r="O640" s="50"/>
      <c r="P640" s="295"/>
      <c r="Q640" s="295"/>
      <c r="R640" s="295"/>
      <c r="S640" s="295"/>
      <c r="T640" s="295"/>
      <c r="U640" s="295"/>
      <c r="V640" s="295"/>
      <c r="W640" s="295"/>
      <c r="X640" s="295"/>
      <c r="Y640" s="295"/>
      <c r="Z640" s="295"/>
      <c r="AA640" s="47"/>
      <c r="AB640" s="293"/>
      <c r="AC640" s="295"/>
      <c r="AD640" s="294"/>
      <c r="AE640" s="294"/>
      <c r="AF640" s="294"/>
      <c r="AG640" s="294"/>
      <c r="AH640" s="294"/>
      <c r="AI640" s="294"/>
      <c r="AJ640" s="294"/>
      <c r="AK640" s="294"/>
      <c r="AL640" s="294"/>
      <c r="AM640" s="294"/>
      <c r="AN640" s="294"/>
      <c r="AO640" s="294"/>
      <c r="AP640" s="294"/>
      <c r="AQ640" s="294"/>
      <c r="AR640" s="294"/>
      <c r="AS640" s="294"/>
      <c r="AT640" s="294"/>
      <c r="AU640" s="294"/>
      <c r="AV640" s="294"/>
      <c r="AW640" s="294"/>
      <c r="AX640" s="294"/>
      <c r="AY640" s="108"/>
      <c r="AZ640" s="39" t="s">
        <v>40</v>
      </c>
      <c r="BA640" s="39"/>
      <c r="BB640" s="39"/>
      <c r="BC640" s="294"/>
      <c r="BD640" s="294"/>
      <c r="BE640" s="294"/>
      <c r="BF640" s="294"/>
      <c r="BG640" s="294"/>
      <c r="BH640" s="294"/>
      <c r="BI640" s="46"/>
      <c r="BJ640" s="45"/>
      <c r="BK640" s="45"/>
      <c r="BL640" s="45"/>
      <c r="BM640" s="45"/>
      <c r="BN640" s="45"/>
      <c r="BO640" s="45"/>
      <c r="BP640" s="45"/>
      <c r="BQ640" s="45"/>
      <c r="BR640" s="45"/>
      <c r="BS640" s="45"/>
      <c r="BT640" s="45"/>
      <c r="BU640" s="45"/>
      <c r="BV640" s="45"/>
      <c r="BW640" s="45"/>
      <c r="BX640" s="45"/>
      <c r="BY640" s="45"/>
      <c r="BZ640" s="45"/>
      <c r="CA640" s="45"/>
      <c r="CB640" s="45"/>
      <c r="CC640" s="45"/>
      <c r="CD640" s="45"/>
      <c r="CE640" s="45"/>
      <c r="CF640" s="45"/>
      <c r="CG640" s="45"/>
      <c r="CH640" s="45"/>
      <c r="CI640" s="45"/>
      <c r="CJ640" s="45"/>
      <c r="CK640" s="45"/>
      <c r="CL640" s="45"/>
      <c r="CM640" s="45"/>
      <c r="CN640" s="45"/>
      <c r="CO640" s="45"/>
      <c r="CP640" s="45"/>
      <c r="CQ640" s="45"/>
      <c r="CR640" s="45"/>
      <c r="CS640" s="45"/>
      <c r="CT640" s="45"/>
      <c r="CU640" s="45"/>
      <c r="CV640" s="45"/>
      <c r="CW640" s="45"/>
      <c r="CX640" s="45"/>
      <c r="CY640" s="40"/>
      <c r="CZ640" s="44"/>
      <c r="DA640" s="40"/>
      <c r="DB640" s="44"/>
      <c r="DC640" s="40"/>
      <c r="DD640" s="44"/>
      <c r="DE640" s="43"/>
      <c r="DF640" s="42"/>
      <c r="DG640" s="41"/>
      <c r="DH640" s="40"/>
      <c r="DI640" s="39"/>
    </row>
    <row r="641" spans="1:121" ht="15.75" customHeight="1" x14ac:dyDescent="0.25">
      <c r="A641" s="2"/>
      <c r="B641" s="624" t="s">
        <v>22</v>
      </c>
      <c r="C641" s="609" t="s">
        <v>21</v>
      </c>
      <c r="D641" s="610"/>
      <c r="E641" s="611"/>
      <c r="F641" s="610"/>
      <c r="G641" s="610"/>
      <c r="H641" s="612"/>
      <c r="I641" s="18"/>
      <c r="J641" s="238"/>
      <c r="K641" s="428"/>
      <c r="L641" s="411"/>
      <c r="M641" s="30"/>
      <c r="N641" s="29">
        <f>SUM(N642:N646)</f>
        <v>489</v>
      </c>
      <c r="O641" s="16"/>
      <c r="P641" s="37">
        <f t="shared" ref="P641:Z641" si="272">SUM(P642:P646)</f>
        <v>54</v>
      </c>
      <c r="Q641" s="37">
        <f t="shared" si="272"/>
        <v>44</v>
      </c>
      <c r="R641" s="37">
        <f t="shared" si="272"/>
        <v>50</v>
      </c>
      <c r="S641" s="37">
        <f t="shared" si="272"/>
        <v>66</v>
      </c>
      <c r="T641" s="37">
        <f t="shared" si="272"/>
        <v>63</v>
      </c>
      <c r="U641" s="37">
        <f t="shared" si="272"/>
        <v>43</v>
      </c>
      <c r="V641" s="37">
        <f t="shared" si="272"/>
        <v>43</v>
      </c>
      <c r="W641" s="37">
        <f t="shared" si="272"/>
        <v>53</v>
      </c>
      <c r="X641" s="37">
        <f t="shared" si="272"/>
        <v>37</v>
      </c>
      <c r="Y641" s="37">
        <f t="shared" si="272"/>
        <v>41</v>
      </c>
      <c r="Z641" s="37">
        <f t="shared" si="272"/>
        <v>39</v>
      </c>
      <c r="AA641" s="291">
        <f>SUM(AA9:AA631)</f>
        <v>488</v>
      </c>
      <c r="AB641" s="291">
        <f t="shared" ref="AB641:AX641" si="273">SUM(AB642:AB649)</f>
        <v>11</v>
      </c>
      <c r="AC641" s="291">
        <f t="shared" si="273"/>
        <v>13</v>
      </c>
      <c r="AD641" s="291">
        <f t="shared" si="273"/>
        <v>13</v>
      </c>
      <c r="AE641" s="291">
        <f t="shared" si="273"/>
        <v>12</v>
      </c>
      <c r="AF641" s="291">
        <f t="shared" si="273"/>
        <v>10</v>
      </c>
      <c r="AG641" s="291">
        <f t="shared" si="273"/>
        <v>8</v>
      </c>
      <c r="AH641" s="291">
        <f t="shared" si="273"/>
        <v>9</v>
      </c>
      <c r="AI641" s="291">
        <f t="shared" si="273"/>
        <v>9</v>
      </c>
      <c r="AJ641" s="291">
        <f t="shared" si="273"/>
        <v>10</v>
      </c>
      <c r="AK641" s="291">
        <f t="shared" si="273"/>
        <v>8</v>
      </c>
      <c r="AL641" s="291">
        <f t="shared" si="273"/>
        <v>9</v>
      </c>
      <c r="AM641" s="291">
        <f t="shared" si="273"/>
        <v>10</v>
      </c>
      <c r="AN641" s="291">
        <f t="shared" si="273"/>
        <v>10</v>
      </c>
      <c r="AO641" s="291">
        <f t="shared" si="273"/>
        <v>9</v>
      </c>
      <c r="AP641" s="291">
        <f t="shared" si="273"/>
        <v>11</v>
      </c>
      <c r="AQ641" s="291">
        <f t="shared" si="273"/>
        <v>10</v>
      </c>
      <c r="AR641" s="291">
        <f t="shared" si="273"/>
        <v>11</v>
      </c>
      <c r="AS641" s="291">
        <f t="shared" si="273"/>
        <v>11</v>
      </c>
      <c r="AT641" s="291">
        <f t="shared" si="273"/>
        <v>12</v>
      </c>
      <c r="AU641" s="291">
        <f t="shared" si="273"/>
        <v>8</v>
      </c>
      <c r="AV641" s="291">
        <f t="shared" si="273"/>
        <v>8</v>
      </c>
      <c r="AW641" s="291">
        <f t="shared" si="273"/>
        <v>10</v>
      </c>
      <c r="AX641" s="291">
        <f t="shared" si="273"/>
        <v>8</v>
      </c>
      <c r="AY641" s="600">
        <f>SUM(AY647:AY656)</f>
        <v>48</v>
      </c>
      <c r="AZ641" s="478">
        <f t="shared" ref="AZ641:CD641" si="274">SUM(AZ647:AZ656)</f>
        <v>51</v>
      </c>
      <c r="BA641" s="302">
        <f t="shared" si="274"/>
        <v>49</v>
      </c>
      <c r="BB641" s="478">
        <f t="shared" si="274"/>
        <v>52</v>
      </c>
      <c r="BC641" s="291" t="e">
        <f t="shared" ca="1" si="274"/>
        <v>#NAME?</v>
      </c>
      <c r="BD641" s="291">
        <f t="shared" si="274"/>
        <v>13</v>
      </c>
      <c r="BE641" s="291">
        <f t="shared" si="274"/>
        <v>15</v>
      </c>
      <c r="BF641" s="291">
        <f t="shared" si="274"/>
        <v>19</v>
      </c>
      <c r="BG641" s="291">
        <f t="shared" si="274"/>
        <v>14</v>
      </c>
      <c r="BH641" s="291">
        <f t="shared" si="274"/>
        <v>13</v>
      </c>
      <c r="BI641" s="291">
        <f t="shared" si="274"/>
        <v>17</v>
      </c>
      <c r="BJ641" s="291">
        <f t="shared" si="274"/>
        <v>1</v>
      </c>
      <c r="BK641" s="291">
        <f t="shared" si="274"/>
        <v>1</v>
      </c>
      <c r="BL641" s="291">
        <f t="shared" si="274"/>
        <v>1</v>
      </c>
      <c r="BM641" s="291">
        <f t="shared" si="274"/>
        <v>1</v>
      </c>
      <c r="BN641" s="291">
        <f t="shared" si="274"/>
        <v>1</v>
      </c>
      <c r="BO641" s="291">
        <f t="shared" si="274"/>
        <v>1</v>
      </c>
      <c r="BP641" s="291">
        <f t="shared" si="274"/>
        <v>1</v>
      </c>
      <c r="BQ641" s="291">
        <f t="shared" si="274"/>
        <v>1</v>
      </c>
      <c r="BR641" s="291">
        <f t="shared" si="274"/>
        <v>1</v>
      </c>
      <c r="BS641" s="291">
        <f t="shared" si="274"/>
        <v>1</v>
      </c>
      <c r="BT641" s="291">
        <f t="shared" si="274"/>
        <v>1</v>
      </c>
      <c r="BU641" s="291">
        <f t="shared" si="274"/>
        <v>1</v>
      </c>
      <c r="BV641" s="291">
        <f t="shared" si="274"/>
        <v>1</v>
      </c>
      <c r="BW641" s="291">
        <f t="shared" si="274"/>
        <v>1</v>
      </c>
      <c r="BX641" s="291">
        <f t="shared" si="274"/>
        <v>1</v>
      </c>
      <c r="BY641" s="291">
        <f t="shared" si="274"/>
        <v>1</v>
      </c>
      <c r="BZ641" s="291">
        <f t="shared" si="274"/>
        <v>1</v>
      </c>
      <c r="CA641" s="291">
        <f t="shared" si="274"/>
        <v>1</v>
      </c>
      <c r="CB641" s="291">
        <f t="shared" si="274"/>
        <v>1</v>
      </c>
      <c r="CC641" s="291">
        <f t="shared" si="274"/>
        <v>1</v>
      </c>
      <c r="CD641" s="291">
        <f t="shared" si="274"/>
        <v>1</v>
      </c>
      <c r="CE641" s="291">
        <f t="shared" ref="CE641:DH641" si="275">SUM(CE647:CE656)</f>
        <v>1</v>
      </c>
      <c r="CF641" s="291">
        <f t="shared" si="275"/>
        <v>1</v>
      </c>
      <c r="CG641" s="291">
        <f t="shared" si="275"/>
        <v>1</v>
      </c>
      <c r="CH641" s="291">
        <f t="shared" si="275"/>
        <v>1</v>
      </c>
      <c r="CI641" s="291">
        <f t="shared" si="275"/>
        <v>1</v>
      </c>
      <c r="CJ641" s="291">
        <f t="shared" si="275"/>
        <v>1</v>
      </c>
      <c r="CK641" s="291">
        <f t="shared" si="275"/>
        <v>1</v>
      </c>
      <c r="CL641" s="291">
        <f t="shared" si="275"/>
        <v>1</v>
      </c>
      <c r="CM641" s="291">
        <f t="shared" si="275"/>
        <v>1</v>
      </c>
      <c r="CN641" s="291">
        <f t="shared" si="275"/>
        <v>1</v>
      </c>
      <c r="CO641" s="291">
        <f t="shared" si="275"/>
        <v>1</v>
      </c>
      <c r="CP641" s="291">
        <f t="shared" si="275"/>
        <v>1</v>
      </c>
      <c r="CQ641" s="291">
        <f t="shared" si="275"/>
        <v>1</v>
      </c>
      <c r="CR641" s="291">
        <f t="shared" si="275"/>
        <v>1</v>
      </c>
      <c r="CS641" s="291">
        <f t="shared" si="275"/>
        <v>1</v>
      </c>
      <c r="CT641" s="291">
        <f t="shared" si="275"/>
        <v>1</v>
      </c>
      <c r="CU641" s="291">
        <f t="shared" si="275"/>
        <v>0</v>
      </c>
      <c r="CV641" s="291">
        <f t="shared" si="275"/>
        <v>0</v>
      </c>
      <c r="CW641" s="291">
        <f t="shared" si="275"/>
        <v>0</v>
      </c>
      <c r="CX641" s="291">
        <f t="shared" si="275"/>
        <v>1</v>
      </c>
      <c r="CY641" s="291">
        <f t="shared" si="275"/>
        <v>1</v>
      </c>
      <c r="CZ641" s="291">
        <f t="shared" si="275"/>
        <v>1</v>
      </c>
      <c r="DA641" s="291">
        <f t="shared" si="275"/>
        <v>1</v>
      </c>
      <c r="DB641" s="291">
        <f t="shared" si="275"/>
        <v>1</v>
      </c>
      <c r="DC641" s="291">
        <f t="shared" si="275"/>
        <v>1</v>
      </c>
      <c r="DD641" s="291">
        <f t="shared" si="275"/>
        <v>1</v>
      </c>
      <c r="DE641" s="291">
        <f t="shared" si="275"/>
        <v>1</v>
      </c>
      <c r="DF641" s="291">
        <f t="shared" si="275"/>
        <v>1</v>
      </c>
      <c r="DG641" s="291">
        <f t="shared" si="275"/>
        <v>1</v>
      </c>
      <c r="DH641" s="291">
        <f t="shared" si="275"/>
        <v>1</v>
      </c>
      <c r="DI641" s="267"/>
    </row>
    <row r="642" spans="1:121" ht="16.5" customHeight="1" x14ac:dyDescent="0.25">
      <c r="A642" s="2"/>
      <c r="B642" s="625"/>
      <c r="C642" s="549" t="s">
        <v>20</v>
      </c>
      <c r="D642" s="498"/>
      <c r="E642" s="498"/>
      <c r="F642" s="498"/>
      <c r="G642" s="498"/>
      <c r="H642" s="499"/>
      <c r="I642" s="424"/>
      <c r="J642" s="403"/>
      <c r="K642" s="430"/>
      <c r="L642" s="412"/>
      <c r="M642" s="35"/>
      <c r="N642" s="34">
        <f>COUNTIF(N$9:N$164,"x")</f>
        <v>121</v>
      </c>
      <c r="O642" s="33"/>
      <c r="P642" s="32">
        <f t="shared" ref="P642:Z642" si="276">COUNTIF(P$9:P$164,"x")</f>
        <v>13</v>
      </c>
      <c r="Q642" s="32">
        <f t="shared" si="276"/>
        <v>10</v>
      </c>
      <c r="R642" s="32">
        <f t="shared" si="276"/>
        <v>12</v>
      </c>
      <c r="S642" s="32">
        <f t="shared" si="276"/>
        <v>17</v>
      </c>
      <c r="T642" s="32">
        <f t="shared" si="276"/>
        <v>16</v>
      </c>
      <c r="U642" s="32">
        <f t="shared" si="276"/>
        <v>11</v>
      </c>
      <c r="V642" s="32">
        <f t="shared" si="276"/>
        <v>12</v>
      </c>
      <c r="W642" s="32">
        <f t="shared" si="276"/>
        <v>13</v>
      </c>
      <c r="X642" s="32">
        <f t="shared" si="276"/>
        <v>9</v>
      </c>
      <c r="Y642" s="32">
        <f t="shared" si="276"/>
        <v>11</v>
      </c>
      <c r="Z642" s="32">
        <f t="shared" si="276"/>
        <v>11</v>
      </c>
      <c r="AA642" s="27"/>
      <c r="AB642" s="27"/>
      <c r="AC642" s="268"/>
      <c r="AD642" s="268"/>
      <c r="AE642" s="268"/>
      <c r="AF642" s="268"/>
      <c r="AG642" s="268"/>
      <c r="AH642" s="268"/>
      <c r="AI642" s="268"/>
      <c r="AJ642" s="268"/>
      <c r="AK642" s="268"/>
      <c r="AL642" s="268"/>
      <c r="AM642" s="268"/>
      <c r="AN642" s="268"/>
      <c r="AO642" s="268"/>
      <c r="AP642" s="268"/>
      <c r="AQ642" s="268"/>
      <c r="AR642" s="268"/>
      <c r="AS642" s="268"/>
      <c r="AT642" s="268"/>
      <c r="AU642" s="268"/>
      <c r="AV642" s="268"/>
      <c r="AW642" s="268"/>
      <c r="AX642" s="268"/>
      <c r="AY642" s="599">
        <f>+COUNTIF(AY17:AY160,"ĐTT")+COUNTIF(AY17:AY160,"TDS")+COUNTIF(AY17:AY160,"HĐH")+COUNTIF(AY17:AY164,"HĐG")+COUNTIF(AY17:AY164,"HĐNT")+COUNTIF(AY17:AY164,"VS-AN")+COUNTIF(AY17:AY164,"HĐC")+COUNTIF(AY17:AY164,"TQDN")</f>
        <v>10</v>
      </c>
      <c r="AZ642" s="114">
        <f>+COUNTIF(AZ17:AZ160,"ĐTT")+COUNTIF(AZ17:AZ160,"TDS")+COUNTIF(AZ17:AZ160,"HĐH")+COUNTIF(AZ17:AZ164,"HĐG")+COUNTIF(AZ17:AZ164,"HĐNT")+COUNTIF(AZ17:AZ164,"VS-AN")+COUNTIF(AZ17:AZ164,"HĐC")+COUNTIF(AZ17:AZ164,"TQDN")</f>
        <v>12</v>
      </c>
      <c r="BA642" s="114">
        <f t="shared" ref="BA642:BB642" si="277">+COUNTIF(BA17:BA160,"ĐTT")+COUNTIF(BA17:BA160,"TDS")+COUNTIF(BA17:BA160,"HĐH")+COUNTIF(BA17:BA164,"HĐG")+COUNTIF(BA17:BA164,"HĐNT")+COUNTIF(BA17:BA164,"VS-AN")+COUNTIF(BA17:BA164,"HĐC")+COUNTIF(BA17:BA164,"TQDN")</f>
        <v>13</v>
      </c>
      <c r="BB642" s="114">
        <f t="shared" si="277"/>
        <v>11</v>
      </c>
      <c r="BC642" s="268"/>
      <c r="BD642" s="268"/>
      <c r="BE642" s="268"/>
      <c r="BF642" s="268"/>
      <c r="BG642" s="268"/>
      <c r="BH642" s="268"/>
      <c r="BI642" s="268"/>
      <c r="BJ642" s="26"/>
      <c r="BK642" s="26"/>
      <c r="BL642" s="26"/>
      <c r="BM642" s="26"/>
      <c r="BN642" s="26"/>
      <c r="BO642" s="26"/>
      <c r="BP642" s="26"/>
      <c r="BQ642" s="26"/>
      <c r="BR642" s="26"/>
      <c r="BS642" s="26"/>
      <c r="BT642" s="26"/>
      <c r="BU642" s="26"/>
      <c r="BV642" s="26"/>
      <c r="BW642" s="26"/>
      <c r="BX642" s="26"/>
      <c r="BY642" s="26"/>
      <c r="BZ642" s="26"/>
      <c r="CA642" s="26"/>
      <c r="CB642" s="26"/>
      <c r="CC642" s="26"/>
      <c r="CD642" s="26"/>
      <c r="CE642" s="26"/>
      <c r="CF642" s="26"/>
      <c r="CG642" s="26"/>
      <c r="CH642" s="26"/>
      <c r="CI642" s="26"/>
      <c r="CJ642" s="26"/>
      <c r="CK642" s="26"/>
      <c r="CL642" s="26"/>
      <c r="CM642" s="26"/>
      <c r="CN642" s="26"/>
      <c r="CO642" s="26"/>
      <c r="CP642" s="26"/>
      <c r="CQ642" s="26"/>
      <c r="CR642" s="26"/>
      <c r="CS642" s="26"/>
      <c r="CT642" s="26"/>
      <c r="CU642" s="26"/>
      <c r="CV642" s="26"/>
      <c r="CW642" s="26"/>
      <c r="CX642" s="26"/>
      <c r="CY642" s="268"/>
      <c r="CZ642" s="268"/>
      <c r="DA642" s="268"/>
      <c r="DB642" s="268"/>
      <c r="DC642" s="268"/>
      <c r="DD642" s="268"/>
      <c r="DE642" s="268"/>
      <c r="DF642" s="268"/>
      <c r="DG642" s="268"/>
      <c r="DH642" s="268"/>
      <c r="DI642" s="267"/>
      <c r="DM642" s="562"/>
      <c r="DN642" s="12"/>
      <c r="DO642" s="12"/>
      <c r="DP642" s="12"/>
      <c r="DQ642" s="539"/>
    </row>
    <row r="643" spans="1:121" ht="17.25" customHeight="1" x14ac:dyDescent="0.25">
      <c r="A643" s="2"/>
      <c r="B643" s="625"/>
      <c r="C643" s="549" t="s">
        <v>19</v>
      </c>
      <c r="D643" s="498"/>
      <c r="E643" s="498"/>
      <c r="F643" s="498"/>
      <c r="G643" s="498"/>
      <c r="H643" s="499"/>
      <c r="I643" s="18"/>
      <c r="J643" s="238"/>
      <c r="K643" s="428"/>
      <c r="L643" s="411"/>
      <c r="M643" s="30"/>
      <c r="N643" s="29">
        <f>COUNTIF(N$165:N$279,"x")</f>
        <v>80</v>
      </c>
      <c r="O643" s="28"/>
      <c r="P643" s="27">
        <f t="shared" ref="P643:Z643" si="278">COUNTIF(P$165:P$280,"x")</f>
        <v>9</v>
      </c>
      <c r="Q643" s="27">
        <f t="shared" si="278"/>
        <v>5</v>
      </c>
      <c r="R643" s="27">
        <f t="shared" si="278"/>
        <v>9</v>
      </c>
      <c r="S643" s="27">
        <f t="shared" si="278"/>
        <v>13</v>
      </c>
      <c r="T643" s="27">
        <f t="shared" si="278"/>
        <v>12</v>
      </c>
      <c r="U643" s="27">
        <f t="shared" si="278"/>
        <v>6</v>
      </c>
      <c r="V643" s="27">
        <f t="shared" si="278"/>
        <v>9</v>
      </c>
      <c r="W643" s="27">
        <f t="shared" si="278"/>
        <v>12</v>
      </c>
      <c r="X643" s="27">
        <f t="shared" si="278"/>
        <v>9</v>
      </c>
      <c r="Y643" s="27">
        <f t="shared" si="278"/>
        <v>7</v>
      </c>
      <c r="Z643" s="27">
        <f t="shared" si="278"/>
        <v>6</v>
      </c>
      <c r="AA643" s="27"/>
      <c r="AB643" s="27"/>
      <c r="AC643" s="268"/>
      <c r="AD643" s="268"/>
      <c r="AE643" s="268"/>
      <c r="AF643" s="268"/>
      <c r="AG643" s="268"/>
      <c r="AH643" s="268"/>
      <c r="AI643" s="268"/>
      <c r="AJ643" s="268"/>
      <c r="AK643" s="268"/>
      <c r="AL643" s="268"/>
      <c r="AM643" s="268"/>
      <c r="AN643" s="268"/>
      <c r="AO643" s="268"/>
      <c r="AP643" s="268"/>
      <c r="AQ643" s="268"/>
      <c r="AR643" s="268"/>
      <c r="AS643" s="268"/>
      <c r="AT643" s="268"/>
      <c r="AU643" s="268"/>
      <c r="AV643" s="268"/>
      <c r="AW643" s="268"/>
      <c r="AX643" s="268"/>
      <c r="AY643" s="599">
        <f>+COUNTIF(AY161:AY279,"ĐTT")+COUNTIF(AY161:AY279,"TDS")+COUNTIF(AY161:AY279,"HĐH")+COUNTIF(AY161:AY279,"HĐG")+COUNTIF(AY161:AY279,"HĐNT")+COUNTIF(AY161:AY279,"VS-AN")+COUNTIF(AY161:AY279,"HĐC")+COUNTIF(AY161:AY279,"TQDN")</f>
        <v>4</v>
      </c>
      <c r="AZ643" s="114">
        <f t="shared" ref="AZ643:BB643" si="279">+COUNTIF(AZ161:AZ279,"ĐTT")+COUNTIF(AZ161:AZ279,"TDS")+COUNTIF(AZ161:AZ279,"HĐH")+COUNTIF(AZ161:AZ279,"HĐG")+COUNTIF(AZ161:AZ279,"HĐNT")+COUNTIF(AZ161:AZ279,"VS-AN")+COUNTIF(AZ161:AZ279,"HĐC")+COUNTIF(AZ161:AZ279,"TQDN")</f>
        <v>5</v>
      </c>
      <c r="BA643" s="114">
        <f t="shared" si="279"/>
        <v>6</v>
      </c>
      <c r="BB643" s="114">
        <f t="shared" si="279"/>
        <v>6</v>
      </c>
      <c r="BC643" s="268"/>
      <c r="BD643" s="268"/>
      <c r="BE643" s="268"/>
      <c r="BF643" s="268"/>
      <c r="BG643" s="268"/>
      <c r="BH643" s="268"/>
      <c r="BI643" s="268"/>
      <c r="BJ643" s="26"/>
      <c r="BK643" s="26"/>
      <c r="BL643" s="26"/>
      <c r="BM643" s="26"/>
      <c r="BN643" s="26"/>
      <c r="BO643" s="26"/>
      <c r="BP643" s="26"/>
      <c r="BQ643" s="26"/>
      <c r="BR643" s="26"/>
      <c r="BS643" s="26"/>
      <c r="BT643" s="26"/>
      <c r="BU643" s="26"/>
      <c r="BV643" s="26"/>
      <c r="BW643" s="26"/>
      <c r="BX643" s="26"/>
      <c r="BY643" s="26"/>
      <c r="BZ643" s="26"/>
      <c r="CA643" s="26"/>
      <c r="CB643" s="26"/>
      <c r="CC643" s="26"/>
      <c r="CD643" s="26"/>
      <c r="CE643" s="26"/>
      <c r="CF643" s="26"/>
      <c r="CG643" s="26"/>
      <c r="CH643" s="26"/>
      <c r="CI643" s="26"/>
      <c r="CJ643" s="26"/>
      <c r="CK643" s="26"/>
      <c r="CL643" s="26"/>
      <c r="CM643" s="26"/>
      <c r="CN643" s="26"/>
      <c r="CO643" s="26"/>
      <c r="CP643" s="26"/>
      <c r="CQ643" s="26"/>
      <c r="CR643" s="26"/>
      <c r="CS643" s="26"/>
      <c r="CT643" s="26"/>
      <c r="CU643" s="26"/>
      <c r="CV643" s="26"/>
      <c r="CW643" s="26"/>
      <c r="CX643" s="26"/>
      <c r="CY643" s="268"/>
      <c r="CZ643" s="268"/>
      <c r="DA643" s="268"/>
      <c r="DB643" s="268"/>
      <c r="DC643" s="268"/>
      <c r="DD643" s="268"/>
      <c r="DE643" s="268"/>
      <c r="DF643" s="268"/>
      <c r="DG643" s="268"/>
      <c r="DH643" s="268"/>
      <c r="DI643" s="267"/>
      <c r="DM643" s="12"/>
      <c r="DN643" s="12"/>
      <c r="DO643" s="12"/>
      <c r="DP643" s="12"/>
      <c r="DQ643" s="539"/>
    </row>
    <row r="644" spans="1:121" ht="15.75" customHeight="1" x14ac:dyDescent="0.25">
      <c r="A644" s="2"/>
      <c r="B644" s="625"/>
      <c r="C644" s="549" t="s">
        <v>18</v>
      </c>
      <c r="D644" s="498"/>
      <c r="E644" s="498"/>
      <c r="F644" s="498"/>
      <c r="G644" s="498"/>
      <c r="H644" s="499"/>
      <c r="I644" s="18"/>
      <c r="J644" s="238"/>
      <c r="K644" s="428"/>
      <c r="L644" s="411"/>
      <c r="M644" s="30"/>
      <c r="N644" s="29">
        <f>COUNTIF(N$281:N$405,"x")</f>
        <v>99</v>
      </c>
      <c r="O644" s="28"/>
      <c r="P644" s="27">
        <f t="shared" ref="P644:Z644" si="280">COUNTIF(P$281:P$405,"x")</f>
        <v>9</v>
      </c>
      <c r="Q644" s="27">
        <f t="shared" si="280"/>
        <v>6</v>
      </c>
      <c r="R644" s="27">
        <f t="shared" si="280"/>
        <v>9</v>
      </c>
      <c r="S644" s="27">
        <f t="shared" si="280"/>
        <v>13</v>
      </c>
      <c r="T644" s="27">
        <f t="shared" si="280"/>
        <v>14</v>
      </c>
      <c r="U644" s="27">
        <f t="shared" si="280"/>
        <v>11</v>
      </c>
      <c r="V644" s="27">
        <f t="shared" si="280"/>
        <v>8</v>
      </c>
      <c r="W644" s="27">
        <f t="shared" si="280"/>
        <v>13</v>
      </c>
      <c r="X644" s="27">
        <f t="shared" si="280"/>
        <v>6</v>
      </c>
      <c r="Y644" s="27">
        <f t="shared" si="280"/>
        <v>8</v>
      </c>
      <c r="Z644" s="27">
        <f t="shared" si="280"/>
        <v>8</v>
      </c>
      <c r="AA644" s="27"/>
      <c r="AB644" s="27"/>
      <c r="AC644" s="268"/>
      <c r="AD644" s="268"/>
      <c r="AE644" s="268"/>
      <c r="AF644" s="268"/>
      <c r="AG644" s="268"/>
      <c r="AH644" s="268"/>
      <c r="AI644" s="268"/>
      <c r="AJ644" s="268"/>
      <c r="AK644" s="268"/>
      <c r="AL644" s="268"/>
      <c r="AM644" s="268"/>
      <c r="AN644" s="268"/>
      <c r="AO644" s="268"/>
      <c r="AP644" s="268"/>
      <c r="AQ644" s="268"/>
      <c r="AR644" s="268"/>
      <c r="AS644" s="268"/>
      <c r="AT644" s="268"/>
      <c r="AU644" s="268"/>
      <c r="AV644" s="268"/>
      <c r="AW644" s="268"/>
      <c r="AX644" s="268"/>
      <c r="AY644" s="262">
        <f>+COUNTIF(AY282:AY402,"ĐTT")+COUNTIF(AY282:AY402,"TDS")+COUNTIF(AY282:AY402,"HĐH")+COUNTIF(AY282:AY402,"HĐG")+COUNTIF(AY282:AY402,"HĐNT")+COUNTIF(AY282:AY402,"VS-AN")+COUNTIF(AY282:AY402,"HĐC")+COUNTIF(AY282:AY402,"TQDN")</f>
        <v>6</v>
      </c>
      <c r="AZ644" s="417">
        <f t="shared" ref="AZ644:BB644" si="281">+COUNTIF(AZ282:AZ402,"ĐTT")+COUNTIF(AZ282:AZ402,"TDS")+COUNTIF(AZ282:AZ402,"HĐH")+COUNTIF(AZ282:AZ402,"HĐG")+COUNTIF(AZ282:AZ402,"HĐNT")+COUNTIF(AZ282:AZ402,"VS-AN")+COUNTIF(AZ282:AZ402,"HĐC")+COUNTIF(AZ282:AZ402,"TQDN")</f>
        <v>6</v>
      </c>
      <c r="BA644" s="417">
        <f t="shared" si="281"/>
        <v>8</v>
      </c>
      <c r="BB644" s="417">
        <f t="shared" si="281"/>
        <v>9</v>
      </c>
      <c r="BC644" s="268"/>
      <c r="BD644" s="268"/>
      <c r="BE644" s="268"/>
      <c r="BF644" s="268"/>
      <c r="BG644" s="268"/>
      <c r="BH644" s="268"/>
      <c r="BI644" s="268"/>
      <c r="BJ644" s="26"/>
      <c r="BK644" s="26"/>
      <c r="BL644" s="26"/>
      <c r="BM644" s="26"/>
      <c r="BN644" s="26"/>
      <c r="BO644" s="26"/>
      <c r="BP644" s="26"/>
      <c r="BQ644" s="26"/>
      <c r="BR644" s="26"/>
      <c r="BS644" s="26"/>
      <c r="BT644" s="26"/>
      <c r="BU644" s="26"/>
      <c r="BV644" s="26"/>
      <c r="BW644" s="26"/>
      <c r="BX644" s="26"/>
      <c r="BY644" s="26"/>
      <c r="BZ644" s="26"/>
      <c r="CA644" s="26"/>
      <c r="CB644" s="26"/>
      <c r="CC644" s="26"/>
      <c r="CD644" s="26"/>
      <c r="CE644" s="26"/>
      <c r="CF644" s="26"/>
      <c r="CG644" s="26"/>
      <c r="CH644" s="26"/>
      <c r="CI644" s="26"/>
      <c r="CJ644" s="26"/>
      <c r="CK644" s="26"/>
      <c r="CL644" s="26"/>
      <c r="CM644" s="26"/>
      <c r="CN644" s="26"/>
      <c r="CO644" s="26"/>
      <c r="CP644" s="26"/>
      <c r="CQ644" s="26"/>
      <c r="CR644" s="26"/>
      <c r="CS644" s="26"/>
      <c r="CT644" s="26"/>
      <c r="CU644" s="26"/>
      <c r="CV644" s="26"/>
      <c r="CW644" s="26"/>
      <c r="CX644" s="26"/>
      <c r="CY644" s="268"/>
      <c r="CZ644" s="268"/>
      <c r="DA644" s="268"/>
      <c r="DB644" s="268"/>
      <c r="DC644" s="268"/>
      <c r="DD644" s="268"/>
      <c r="DE644" s="268"/>
      <c r="DF644" s="268"/>
      <c r="DG644" s="268"/>
      <c r="DH644" s="268"/>
      <c r="DI644" s="267"/>
      <c r="DM644" s="12"/>
      <c r="DN644" s="12"/>
      <c r="DO644" s="12"/>
      <c r="DP644" s="12"/>
      <c r="DQ644" s="539"/>
    </row>
    <row r="645" spans="1:121" ht="18" customHeight="1" x14ac:dyDescent="0.25">
      <c r="A645" s="2"/>
      <c r="B645" s="625"/>
      <c r="C645" s="549" t="s">
        <v>17</v>
      </c>
      <c r="D645" s="498"/>
      <c r="E645" s="498"/>
      <c r="F645" s="498"/>
      <c r="G645" s="498"/>
      <c r="H645" s="499"/>
      <c r="I645" s="18"/>
      <c r="J645" s="238"/>
      <c r="K645" s="428"/>
      <c r="L645" s="411"/>
      <c r="M645" s="30"/>
      <c r="N645" s="29">
        <f>COUNTIF(N$406:N$475,"x")</f>
        <v>52</v>
      </c>
      <c r="O645" s="28"/>
      <c r="P645" s="27">
        <f t="shared" ref="P645:Z645" si="282">COUNTIF(P$406:P$475,"x")</f>
        <v>8</v>
      </c>
      <c r="Q645" s="27">
        <f t="shared" si="282"/>
        <v>8</v>
      </c>
      <c r="R645" s="27">
        <f t="shared" si="282"/>
        <v>7</v>
      </c>
      <c r="S645" s="27">
        <f t="shared" si="282"/>
        <v>6</v>
      </c>
      <c r="T645" s="27">
        <f t="shared" si="282"/>
        <v>6</v>
      </c>
      <c r="U645" s="27">
        <f t="shared" si="282"/>
        <v>5</v>
      </c>
      <c r="V645" s="27">
        <f t="shared" si="282"/>
        <v>3</v>
      </c>
      <c r="W645" s="27">
        <f t="shared" si="282"/>
        <v>4</v>
      </c>
      <c r="X645" s="27">
        <f t="shared" si="282"/>
        <v>3</v>
      </c>
      <c r="Y645" s="27">
        <f t="shared" si="282"/>
        <v>2</v>
      </c>
      <c r="Z645" s="27">
        <f t="shared" si="282"/>
        <v>5</v>
      </c>
      <c r="AA645" s="27"/>
      <c r="AB645" s="31"/>
      <c r="AC645" s="268"/>
      <c r="AD645" s="268"/>
      <c r="AE645" s="268"/>
      <c r="AF645" s="268"/>
      <c r="AG645" s="268"/>
      <c r="AH645" s="268"/>
      <c r="AI645" s="268"/>
      <c r="AJ645" s="268"/>
      <c r="AK645" s="268"/>
      <c r="AL645" s="268"/>
      <c r="AM645" s="268"/>
      <c r="AN645" s="268"/>
      <c r="AO645" s="268"/>
      <c r="AP645" s="268"/>
      <c r="AQ645" s="268"/>
      <c r="AR645" s="268"/>
      <c r="AS645" s="268"/>
      <c r="AT645" s="268"/>
      <c r="AU645" s="268"/>
      <c r="AV645" s="268"/>
      <c r="AW645" s="268"/>
      <c r="AX645" s="268"/>
      <c r="AY645" s="262">
        <f>+COUNTIF(AY406:AY475,"ĐTT")+COUNTIF(AY406:AY475,"TDS")+COUNTIF(AY406:AY475,"HĐH")+COUNTIF(AY406:AY475,"HĐG")+COUNTIF(AY406:AY475,"HĐNT")+COUNTIF(AY406:AY475,"VS-AN")+COUNTIF(AY406:AY475,"HĐC")+COUNTIF(AY406:AY475,"TQDN")</f>
        <v>7</v>
      </c>
      <c r="AZ645" s="417">
        <f t="shared" ref="AZ645:BB645" si="283">+COUNTIF(AZ406:AZ475,"ĐTT")+COUNTIF(AZ406:AZ475,"TDS")+COUNTIF(AZ406:AZ475,"HĐH")+COUNTIF(AZ406:AZ475,"HĐG")+COUNTIF(AZ406:AZ475,"HĐNT")+COUNTIF(AZ406:AZ475,"VS-AN")+COUNTIF(AZ406:AZ475,"HĐC")+COUNTIF(AZ406:AZ475,"TQDN")</f>
        <v>6</v>
      </c>
      <c r="BA645" s="417">
        <f t="shared" si="283"/>
        <v>3</v>
      </c>
      <c r="BB645" s="417">
        <f t="shared" si="283"/>
        <v>5</v>
      </c>
      <c r="BC645" s="268"/>
      <c r="BD645" s="268"/>
      <c r="BE645" s="268"/>
      <c r="BF645" s="268"/>
      <c r="BG645" s="268"/>
      <c r="BH645" s="268"/>
      <c r="BI645" s="268"/>
      <c r="BJ645" s="26"/>
      <c r="BK645" s="26"/>
      <c r="BL645" s="26"/>
      <c r="BM645" s="26"/>
      <c r="BN645" s="26"/>
      <c r="BO645" s="26"/>
      <c r="BP645" s="26"/>
      <c r="BQ645" s="26"/>
      <c r="BR645" s="26"/>
      <c r="BS645" s="26"/>
      <c r="BT645" s="26"/>
      <c r="BU645" s="26"/>
      <c r="BV645" s="26"/>
      <c r="BW645" s="26"/>
      <c r="BX645" s="26"/>
      <c r="BY645" s="26"/>
      <c r="BZ645" s="26"/>
      <c r="CA645" s="26"/>
      <c r="CB645" s="26"/>
      <c r="CC645" s="26"/>
      <c r="CD645" s="26"/>
      <c r="CE645" s="26"/>
      <c r="CF645" s="26"/>
      <c r="CG645" s="26"/>
      <c r="CH645" s="26"/>
      <c r="CI645" s="26"/>
      <c r="CJ645" s="26"/>
      <c r="CK645" s="26"/>
      <c r="CL645" s="26"/>
      <c r="CM645" s="26"/>
      <c r="CN645" s="26"/>
      <c r="CO645" s="26"/>
      <c r="CP645" s="26"/>
      <c r="CQ645" s="26"/>
      <c r="CR645" s="26"/>
      <c r="CS645" s="26"/>
      <c r="CT645" s="26"/>
      <c r="CU645" s="26"/>
      <c r="CV645" s="26"/>
      <c r="CW645" s="26"/>
      <c r="CX645" s="26"/>
      <c r="CY645" s="268"/>
      <c r="CZ645" s="268"/>
      <c r="DA645" s="268"/>
      <c r="DB645" s="268"/>
      <c r="DC645" s="268"/>
      <c r="DD645" s="268"/>
      <c r="DE645" s="268"/>
      <c r="DF645" s="268"/>
      <c r="DG645" s="268"/>
      <c r="DH645" s="268"/>
      <c r="DI645" s="267"/>
      <c r="DM645" s="12"/>
      <c r="DN645" s="12"/>
      <c r="DO645" s="12"/>
      <c r="DP645" s="12"/>
      <c r="DQ645" s="539"/>
    </row>
    <row r="646" spans="1:121" ht="17.25" customHeight="1" x14ac:dyDescent="0.25">
      <c r="A646" s="2"/>
      <c r="B646" s="626"/>
      <c r="C646" s="549" t="s">
        <v>16</v>
      </c>
      <c r="D646" s="498"/>
      <c r="E646" s="498"/>
      <c r="F646" s="498"/>
      <c r="G646" s="498"/>
      <c r="H646" s="499"/>
      <c r="I646" s="18"/>
      <c r="J646" s="238"/>
      <c r="K646" s="428"/>
      <c r="L646" s="411"/>
      <c r="M646" s="30"/>
      <c r="N646" s="29">
        <f>COUNTIF(N$476:N$631,"x")</f>
        <v>137</v>
      </c>
      <c r="O646" s="28"/>
      <c r="P646" s="27">
        <f t="shared" ref="P646:Z646" si="284">COUNTIF(P$476:P$631,"x")</f>
        <v>15</v>
      </c>
      <c r="Q646" s="27">
        <f t="shared" si="284"/>
        <v>15</v>
      </c>
      <c r="R646" s="27">
        <f t="shared" si="284"/>
        <v>13</v>
      </c>
      <c r="S646" s="27">
        <f t="shared" si="284"/>
        <v>17</v>
      </c>
      <c r="T646" s="27">
        <f t="shared" si="284"/>
        <v>15</v>
      </c>
      <c r="U646" s="27">
        <f t="shared" si="284"/>
        <v>10</v>
      </c>
      <c r="V646" s="27">
        <f t="shared" si="284"/>
        <v>11</v>
      </c>
      <c r="W646" s="27">
        <f t="shared" si="284"/>
        <v>11</v>
      </c>
      <c r="X646" s="27">
        <f t="shared" si="284"/>
        <v>10</v>
      </c>
      <c r="Y646" s="27">
        <f t="shared" si="284"/>
        <v>13</v>
      </c>
      <c r="Z646" s="27">
        <f t="shared" si="284"/>
        <v>9</v>
      </c>
      <c r="AA646" s="27"/>
      <c r="AB646" s="27"/>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8"/>
      <c r="AY646" s="262">
        <f>+COUNTIF(AY476:AY640,"ĐTT")+COUNTIF(AY476:AY640,"TDS")+COUNTIF(AY476:AY640,"HĐH")+COUNTIF(AY476:AY640,"HĐG")+COUNTIF(AY476:AY640,"HĐNT")+COUNTIF(AY476:AY640,"VS-AN")+COUNTIF(AY476:AY640,"HĐC")+COUNTIF(AY476:AY640,"TQDN")</f>
        <v>13</v>
      </c>
      <c r="AZ646" s="417">
        <f t="shared" ref="AZ646:BB646" si="285">+COUNTIF(AZ476:AZ640,"ĐTT")+COUNTIF(AZ476:AZ640,"TDS")+COUNTIF(AZ476:AZ640,"HĐH")+COUNTIF(AZ476:AZ640,"HĐG")+COUNTIF(AZ476:AZ640,"HĐNT")+COUNTIF(AZ476:AZ640,"VS-AN")+COUNTIF(AZ476:AZ640,"HĐC")+COUNTIF(AZ476:AZ640,"TQDN")</f>
        <v>12</v>
      </c>
      <c r="BA646" s="417">
        <f t="shared" si="285"/>
        <v>11</v>
      </c>
      <c r="BB646" s="417">
        <f t="shared" si="285"/>
        <v>12</v>
      </c>
      <c r="BC646" s="268"/>
      <c r="BD646" s="268"/>
      <c r="BE646" s="268"/>
      <c r="BF646" s="268"/>
      <c r="BG646" s="268"/>
      <c r="BH646" s="268"/>
      <c r="BI646" s="268"/>
      <c r="BJ646" s="26"/>
      <c r="BK646" s="26"/>
      <c r="BL646" s="26"/>
      <c r="BM646" s="26"/>
      <c r="BN646" s="26"/>
      <c r="BO646" s="26"/>
      <c r="BP646" s="26"/>
      <c r="BQ646" s="26"/>
      <c r="BR646" s="26"/>
      <c r="BS646" s="26"/>
      <c r="BT646" s="26"/>
      <c r="BU646" s="26"/>
      <c r="BV646" s="26"/>
      <c r="BW646" s="26"/>
      <c r="BX646" s="26"/>
      <c r="BY646" s="26"/>
      <c r="BZ646" s="26"/>
      <c r="CA646" s="26"/>
      <c r="CB646" s="26"/>
      <c r="CC646" s="26"/>
      <c r="CD646" s="26"/>
      <c r="CE646" s="26"/>
      <c r="CF646" s="26"/>
      <c r="CG646" s="26"/>
      <c r="CH646" s="26"/>
      <c r="CI646" s="26"/>
      <c r="CJ646" s="26"/>
      <c r="CK646" s="26"/>
      <c r="CL646" s="26"/>
      <c r="CM646" s="26"/>
      <c r="CN646" s="26"/>
      <c r="CO646" s="26"/>
      <c r="CP646" s="26"/>
      <c r="CQ646" s="26"/>
      <c r="CR646" s="26"/>
      <c r="CS646" s="26"/>
      <c r="CT646" s="26"/>
      <c r="CU646" s="26"/>
      <c r="CV646" s="26"/>
      <c r="CW646" s="26"/>
      <c r="CX646" s="26"/>
      <c r="CY646" s="268"/>
      <c r="CZ646" s="268"/>
      <c r="DA646" s="268"/>
      <c r="DB646" s="268"/>
      <c r="DC646" s="268"/>
      <c r="DD646" s="268"/>
      <c r="DE646" s="268"/>
      <c r="DF646" s="268"/>
      <c r="DG646" s="268"/>
      <c r="DH646" s="268"/>
      <c r="DI646" s="267"/>
      <c r="DM646" s="12"/>
      <c r="DN646" s="12"/>
      <c r="DO646" s="12"/>
      <c r="DP646" s="12"/>
      <c r="DQ646" s="539"/>
    </row>
    <row r="647" spans="1:121" ht="15.75" customHeight="1" x14ac:dyDescent="0.25">
      <c r="A647" s="2"/>
      <c r="B647" s="620" t="s">
        <v>15</v>
      </c>
      <c r="C647" s="561" t="s">
        <v>14</v>
      </c>
      <c r="D647" s="544"/>
      <c r="E647" s="545"/>
      <c r="F647" s="463"/>
      <c r="G647" s="22"/>
      <c r="H647" s="273"/>
      <c r="I647" s="545"/>
      <c r="J647" s="18"/>
      <c r="K647" s="429"/>
      <c r="L647" s="413"/>
      <c r="M647" s="267"/>
      <c r="N647" s="267"/>
      <c r="O647" s="16"/>
      <c r="P647" s="267"/>
      <c r="Q647" s="267"/>
      <c r="R647" s="267"/>
      <c r="S647" s="267"/>
      <c r="T647" s="267"/>
      <c r="U647" s="267"/>
      <c r="V647" s="267"/>
      <c r="W647" s="267"/>
      <c r="X647" s="267"/>
      <c r="Y647" s="267"/>
      <c r="Z647" s="267"/>
      <c r="AA647" s="267"/>
      <c r="AB647" s="267">
        <v>3</v>
      </c>
      <c r="AC647" s="267">
        <v>4</v>
      </c>
      <c r="AD647" s="267">
        <v>4</v>
      </c>
      <c r="AE647" s="267">
        <v>2</v>
      </c>
      <c r="AF647" s="267">
        <v>2</v>
      </c>
      <c r="AG647" s="267">
        <f>COUNTIF(AG$5:AG$604,"ĐTT")</f>
        <v>1</v>
      </c>
      <c r="AH647" s="267">
        <v>2</v>
      </c>
      <c r="AI647" s="267">
        <f>COUNTIF(AI$5:AI$604,"ĐTT")</f>
        <v>1</v>
      </c>
      <c r="AJ647" s="267">
        <f>COUNTIF(AJ$5:AJ$604,"ĐTT")</f>
        <v>1</v>
      </c>
      <c r="AK647" s="267">
        <f>COUNTIF(AK$5:AK$604,"ĐTT")</f>
        <v>1</v>
      </c>
      <c r="AL647" s="267">
        <v>1</v>
      </c>
      <c r="AM647" s="267">
        <v>2</v>
      </c>
      <c r="AN647" s="267">
        <f>COUNTIF(AN$5:AN$604,"ĐTT")</f>
        <v>2</v>
      </c>
      <c r="AO647" s="267">
        <v>1</v>
      </c>
      <c r="AP647" s="21">
        <v>2</v>
      </c>
      <c r="AQ647" s="21">
        <f>COUNTIF(AQ$5:AQ$604,"ĐTT")</f>
        <v>2</v>
      </c>
      <c r="AR647" s="21">
        <v>2</v>
      </c>
      <c r="AS647" s="21">
        <v>2</v>
      </c>
      <c r="AT647" s="21">
        <v>2</v>
      </c>
      <c r="AU647" s="267">
        <v>2</v>
      </c>
      <c r="AV647" s="267">
        <f>COUNTIF(AV$5:AV$604,"ĐTT")</f>
        <v>1</v>
      </c>
      <c r="AW647" s="267">
        <v>2</v>
      </c>
      <c r="AX647" s="267">
        <v>2</v>
      </c>
      <c r="AY647" s="599">
        <f>COUNTIF(AY$6:AY$640,"ĐTT")</f>
        <v>5</v>
      </c>
      <c r="AZ647" s="469">
        <f>COUNTIF(AZ$6:AZ$640,"ĐTT")</f>
        <v>5</v>
      </c>
      <c r="BA647" s="320">
        <f>COUNTIF(BA$6:BA$640,"ĐTT")</f>
        <v>4</v>
      </c>
      <c r="BB647" s="483">
        <f>COUNTIF(BB$6:BB$640,"ĐTT")</f>
        <v>6</v>
      </c>
      <c r="BC647" s="267">
        <f t="shared" ref="BC647:BI647" si="286">COUNTIF(BC$5:BC$604,"ĐTT")</f>
        <v>1</v>
      </c>
      <c r="BD647" s="267">
        <f t="shared" si="286"/>
        <v>0</v>
      </c>
      <c r="BE647" s="267">
        <f t="shared" si="286"/>
        <v>1</v>
      </c>
      <c r="BF647" s="267">
        <f t="shared" si="286"/>
        <v>1</v>
      </c>
      <c r="BG647" s="267">
        <f t="shared" si="286"/>
        <v>0</v>
      </c>
      <c r="BH647" s="267">
        <f t="shared" si="286"/>
        <v>0</v>
      </c>
      <c r="BI647" s="23">
        <f t="shared" si="286"/>
        <v>0</v>
      </c>
      <c r="BJ647" s="25"/>
      <c r="BK647" s="25"/>
      <c r="BL647" s="25"/>
      <c r="BM647" s="25"/>
      <c r="BN647" s="25"/>
      <c r="BO647" s="25"/>
      <c r="BP647" s="25"/>
      <c r="BQ647" s="25"/>
      <c r="BR647" s="25"/>
      <c r="BS647" s="25"/>
      <c r="BT647" s="25"/>
      <c r="BU647" s="25"/>
      <c r="BV647" s="25"/>
      <c r="BW647" s="25"/>
      <c r="BX647" s="25"/>
      <c r="BY647" s="25"/>
      <c r="BZ647" s="25"/>
      <c r="CA647" s="25"/>
      <c r="CB647" s="25"/>
      <c r="CC647" s="25"/>
      <c r="CD647" s="25"/>
      <c r="CE647" s="25"/>
      <c r="CF647" s="25"/>
      <c r="CG647" s="25"/>
      <c r="CH647" s="25"/>
      <c r="CI647" s="25"/>
      <c r="CJ647" s="25"/>
      <c r="CK647" s="25"/>
      <c r="CL647" s="25"/>
      <c r="CM647" s="25"/>
      <c r="CN647" s="25"/>
      <c r="CO647" s="25"/>
      <c r="CP647" s="25"/>
      <c r="CQ647" s="25"/>
      <c r="CR647" s="25"/>
      <c r="CS647" s="25"/>
      <c r="CT647" s="25"/>
      <c r="CU647" s="25"/>
      <c r="CV647" s="25"/>
      <c r="CW647" s="25"/>
      <c r="CX647" s="25"/>
      <c r="CY647" s="267"/>
      <c r="CZ647" s="267"/>
      <c r="DA647" s="24"/>
      <c r="DB647" s="24"/>
      <c r="DC647" s="24"/>
      <c r="DD647" s="24"/>
      <c r="DE647" s="24"/>
      <c r="DF647" s="24"/>
      <c r="DG647" s="24"/>
      <c r="DH647" s="24"/>
      <c r="DI647" s="267"/>
      <c r="DM647" s="539"/>
      <c r="DN647" s="539"/>
      <c r="DO647" s="539"/>
      <c r="DP647" s="539"/>
      <c r="DQ647" s="539"/>
    </row>
    <row r="648" spans="1:121" ht="15.75" customHeight="1" x14ac:dyDescent="0.25">
      <c r="A648" s="2"/>
      <c r="B648" s="621"/>
      <c r="C648" s="22" t="s">
        <v>13</v>
      </c>
      <c r="D648" s="546"/>
      <c r="E648" s="547"/>
      <c r="F648" s="81"/>
      <c r="G648" s="22"/>
      <c r="H648" s="274"/>
      <c r="I648" s="545"/>
      <c r="J648" s="18"/>
      <c r="K648" s="429"/>
      <c r="L648" s="413"/>
      <c r="M648" s="267"/>
      <c r="N648" s="267"/>
      <c r="O648" s="16"/>
      <c r="P648" s="267"/>
      <c r="Q648" s="267"/>
      <c r="R648" s="267"/>
      <c r="S648" s="267"/>
      <c r="T648" s="267"/>
      <c r="U648" s="267"/>
      <c r="V648" s="267"/>
      <c r="W648" s="267"/>
      <c r="X648" s="267"/>
      <c r="Y648" s="267"/>
      <c r="Z648" s="267"/>
      <c r="AA648" s="267"/>
      <c r="AB648" s="267">
        <v>1</v>
      </c>
      <c r="AC648" s="267">
        <f>COUNTIF(AC$5:AC$604,"TDS")</f>
        <v>1</v>
      </c>
      <c r="AD648" s="267">
        <f>COUNTIF(AD$5:AD$604,"TDS")</f>
        <v>1</v>
      </c>
      <c r="AE648" s="267">
        <v>1</v>
      </c>
      <c r="AF648" s="267">
        <v>1</v>
      </c>
      <c r="AG648" s="267">
        <f>COUNTIF(AG$5:AG$604,"TDS")</f>
        <v>1</v>
      </c>
      <c r="AH648" s="267">
        <v>1</v>
      </c>
      <c r="AI648" s="267">
        <v>1</v>
      </c>
      <c r="AJ648" s="267">
        <v>1</v>
      </c>
      <c r="AK648" s="267">
        <v>1</v>
      </c>
      <c r="AL648" s="267">
        <v>1</v>
      </c>
      <c r="AM648" s="267">
        <v>1</v>
      </c>
      <c r="AN648" s="267">
        <v>1</v>
      </c>
      <c r="AO648" s="267">
        <v>1</v>
      </c>
      <c r="AP648" s="267">
        <v>1</v>
      </c>
      <c r="AQ648" s="267">
        <v>1</v>
      </c>
      <c r="AR648" s="267">
        <v>1</v>
      </c>
      <c r="AS648" s="267">
        <v>1</v>
      </c>
      <c r="AT648" s="267">
        <v>1</v>
      </c>
      <c r="AU648" s="267">
        <v>1</v>
      </c>
      <c r="AV648" s="267">
        <v>1</v>
      </c>
      <c r="AW648" s="267">
        <v>1</v>
      </c>
      <c r="AX648" s="267">
        <v>1</v>
      </c>
      <c r="AY648" s="599">
        <f>COUNTIF(AY$6:AY$640,"TDS")</f>
        <v>1</v>
      </c>
      <c r="AZ648" s="469">
        <f>COUNTIF(AZ$6:AZ$640,"TDS")</f>
        <v>1</v>
      </c>
      <c r="BA648" s="320">
        <f>COUNTIF(BA$6:BA$640,"TDS")</f>
        <v>1</v>
      </c>
      <c r="BB648" s="483">
        <f>COUNTIF(BB$6:BB$640,"TDS")</f>
        <v>1</v>
      </c>
      <c r="BC648" s="267">
        <v>1</v>
      </c>
      <c r="BD648" s="267">
        <v>1</v>
      </c>
      <c r="BE648" s="267">
        <v>1</v>
      </c>
      <c r="BF648" s="267">
        <v>1</v>
      </c>
      <c r="BG648" s="267">
        <v>1</v>
      </c>
      <c r="BH648" s="267">
        <v>1</v>
      </c>
      <c r="BI648" s="267">
        <v>1</v>
      </c>
      <c r="BJ648" s="267">
        <v>1</v>
      </c>
      <c r="BK648" s="267">
        <v>1</v>
      </c>
      <c r="BL648" s="267">
        <v>1</v>
      </c>
      <c r="BM648" s="267">
        <v>1</v>
      </c>
      <c r="BN648" s="267">
        <v>1</v>
      </c>
      <c r="BO648" s="267">
        <v>1</v>
      </c>
      <c r="BP648" s="267">
        <v>1</v>
      </c>
      <c r="BQ648" s="267">
        <v>1</v>
      </c>
      <c r="BR648" s="267">
        <v>1</v>
      </c>
      <c r="BS648" s="267">
        <v>1</v>
      </c>
      <c r="BT648" s="267">
        <v>1</v>
      </c>
      <c r="BU648" s="267">
        <v>1</v>
      </c>
      <c r="BV648" s="267">
        <v>1</v>
      </c>
      <c r="BW648" s="267">
        <v>1</v>
      </c>
      <c r="BX648" s="267">
        <v>1</v>
      </c>
      <c r="BY648" s="267">
        <v>1</v>
      </c>
      <c r="BZ648" s="267">
        <v>1</v>
      </c>
      <c r="CA648" s="267">
        <v>1</v>
      </c>
      <c r="CB648" s="267">
        <v>1</v>
      </c>
      <c r="CC648" s="267">
        <v>1</v>
      </c>
      <c r="CD648" s="267">
        <v>1</v>
      </c>
      <c r="CE648" s="267">
        <v>1</v>
      </c>
      <c r="CF648" s="267">
        <v>1</v>
      </c>
      <c r="CG648" s="267">
        <v>1</v>
      </c>
      <c r="CH648" s="267">
        <v>1</v>
      </c>
      <c r="CI648" s="267">
        <v>1</v>
      </c>
      <c r="CJ648" s="267">
        <v>1</v>
      </c>
      <c r="CK648" s="267">
        <v>1</v>
      </c>
      <c r="CL648" s="267">
        <v>1</v>
      </c>
      <c r="CM648" s="267">
        <v>1</v>
      </c>
      <c r="CN648" s="267">
        <v>1</v>
      </c>
      <c r="CO648" s="267">
        <v>1</v>
      </c>
      <c r="CP648" s="267">
        <v>1</v>
      </c>
      <c r="CQ648" s="267">
        <v>1</v>
      </c>
      <c r="CR648" s="267">
        <v>1</v>
      </c>
      <c r="CS648" s="267">
        <v>1</v>
      </c>
      <c r="CT648" s="267">
        <v>1</v>
      </c>
      <c r="CU648" s="267"/>
      <c r="CV648" s="267"/>
      <c r="CW648" s="267"/>
      <c r="CX648" s="267">
        <v>1</v>
      </c>
      <c r="CY648" s="267">
        <v>1</v>
      </c>
      <c r="CZ648" s="267">
        <v>1</v>
      </c>
      <c r="DA648" s="267">
        <v>1</v>
      </c>
      <c r="DB648" s="267">
        <v>1</v>
      </c>
      <c r="DC648" s="267">
        <v>1</v>
      </c>
      <c r="DD648" s="267">
        <v>1</v>
      </c>
      <c r="DE648" s="267">
        <v>1</v>
      </c>
      <c r="DF648" s="267">
        <v>1</v>
      </c>
      <c r="DG648" s="267">
        <v>1</v>
      </c>
      <c r="DH648" s="267">
        <v>1</v>
      </c>
      <c r="DI648" s="267"/>
    </row>
    <row r="649" spans="1:121" ht="15.75" customHeight="1" x14ac:dyDescent="0.25">
      <c r="A649" s="2"/>
      <c r="B649" s="621"/>
      <c r="C649" s="22" t="s">
        <v>12</v>
      </c>
      <c r="D649" s="546"/>
      <c r="E649" s="547"/>
      <c r="F649" s="81"/>
      <c r="G649" s="22"/>
      <c r="H649" s="274"/>
      <c r="I649" s="545"/>
      <c r="J649" s="18"/>
      <c r="K649" s="429"/>
      <c r="L649" s="413"/>
      <c r="M649" s="267"/>
      <c r="N649" s="267"/>
      <c r="O649" s="16"/>
      <c r="P649" s="267"/>
      <c r="Q649" s="267"/>
      <c r="R649" s="267"/>
      <c r="S649" s="267"/>
      <c r="T649" s="267"/>
      <c r="U649" s="267"/>
      <c r="V649" s="267"/>
      <c r="W649" s="267"/>
      <c r="X649" s="267"/>
      <c r="Y649" s="267"/>
      <c r="Z649" s="267"/>
      <c r="AA649" s="267"/>
      <c r="AB649" s="267">
        <v>7</v>
      </c>
      <c r="AC649" s="267">
        <v>8</v>
      </c>
      <c r="AD649" s="267">
        <v>8</v>
      </c>
      <c r="AE649" s="267">
        <v>9</v>
      </c>
      <c r="AF649" s="267">
        <v>7</v>
      </c>
      <c r="AG649" s="267">
        <v>6</v>
      </c>
      <c r="AH649" s="267">
        <v>6</v>
      </c>
      <c r="AI649" s="267">
        <v>7</v>
      </c>
      <c r="AJ649" s="267">
        <v>8</v>
      </c>
      <c r="AK649" s="267">
        <f>COUNTIF(AK$5:AK$604,"HĐG")</f>
        <v>6</v>
      </c>
      <c r="AL649" s="267">
        <v>7</v>
      </c>
      <c r="AM649" s="267">
        <v>7</v>
      </c>
      <c r="AN649" s="267">
        <f>COUNTIF(AN$5:AN$604,"HĐG")</f>
        <v>7</v>
      </c>
      <c r="AO649" s="267">
        <v>7</v>
      </c>
      <c r="AP649" s="21">
        <v>8</v>
      </c>
      <c r="AQ649" s="21">
        <v>7</v>
      </c>
      <c r="AR649" s="21">
        <v>8</v>
      </c>
      <c r="AS649" s="21">
        <v>8</v>
      </c>
      <c r="AT649" s="21">
        <v>9</v>
      </c>
      <c r="AU649" s="267">
        <v>5</v>
      </c>
      <c r="AV649" s="267">
        <v>6</v>
      </c>
      <c r="AW649" s="267">
        <v>7</v>
      </c>
      <c r="AX649" s="267">
        <f>COUNTIF(AX$5:AX$604,"HĐG")</f>
        <v>5</v>
      </c>
      <c r="AY649" s="599">
        <f>COUNTIF(AY$6:AY$640,"HĐG")</f>
        <v>16</v>
      </c>
      <c r="AZ649" s="469">
        <f>COUNTIF(AZ$6:AZ$640,"HĐG")</f>
        <v>17</v>
      </c>
      <c r="BA649" s="320">
        <f>COUNTIF(BA$6:BA$640,"HĐG")</f>
        <v>18</v>
      </c>
      <c r="BB649" s="483">
        <f>COUNTIF(BB$6:BB$640,"HĐG")</f>
        <v>18</v>
      </c>
      <c r="BC649" s="267">
        <f t="shared" ref="BC649:BI649" si="287">COUNTIF(BC$5:BC$604,"HĐG")</f>
        <v>5</v>
      </c>
      <c r="BD649" s="267">
        <f t="shared" si="287"/>
        <v>4</v>
      </c>
      <c r="BE649" s="267">
        <f t="shared" si="287"/>
        <v>4</v>
      </c>
      <c r="BF649" s="267">
        <f t="shared" si="287"/>
        <v>4</v>
      </c>
      <c r="BG649" s="267">
        <f t="shared" si="287"/>
        <v>2</v>
      </c>
      <c r="BH649" s="267">
        <f t="shared" si="287"/>
        <v>4</v>
      </c>
      <c r="BI649" s="23">
        <f t="shared" si="287"/>
        <v>6</v>
      </c>
      <c r="BJ649" s="8"/>
      <c r="BK649" s="8"/>
      <c r="BL649" s="8"/>
      <c r="BM649" s="8"/>
      <c r="BN649" s="8"/>
      <c r="BO649" s="8"/>
      <c r="BP649" s="8"/>
      <c r="BQ649" s="8"/>
      <c r="BR649" s="8"/>
      <c r="BS649" s="8"/>
      <c r="BT649" s="8"/>
      <c r="BU649" s="8"/>
      <c r="BV649" s="8"/>
      <c r="BW649" s="8"/>
      <c r="BX649" s="8"/>
      <c r="BY649" s="8"/>
      <c r="BZ649" s="8"/>
      <c r="CA649" s="8"/>
      <c r="CB649" s="8"/>
      <c r="CC649" s="8"/>
      <c r="CD649" s="8"/>
      <c r="CE649" s="8"/>
      <c r="CF649" s="8"/>
      <c r="CG649" s="8"/>
      <c r="CH649" s="8"/>
      <c r="CI649" s="8"/>
      <c r="CJ649" s="8"/>
      <c r="CK649" s="8"/>
      <c r="CL649" s="8"/>
      <c r="CM649" s="8"/>
      <c r="CN649" s="8"/>
      <c r="CO649" s="8"/>
      <c r="CP649" s="8"/>
      <c r="CQ649" s="8"/>
      <c r="CR649" s="8"/>
      <c r="CS649" s="8"/>
      <c r="CT649" s="8"/>
      <c r="CU649" s="8"/>
      <c r="CV649" s="8"/>
      <c r="CW649" s="8"/>
      <c r="CX649" s="8"/>
      <c r="CY649" s="8"/>
      <c r="CZ649" s="8"/>
      <c r="DA649" s="8"/>
      <c r="DB649" s="8"/>
      <c r="DC649" s="8"/>
      <c r="DD649" s="8"/>
      <c r="DE649" s="8"/>
      <c r="DF649" s="8"/>
      <c r="DG649" s="8"/>
      <c r="DH649" s="8"/>
      <c r="DI649" s="259"/>
    </row>
    <row r="650" spans="1:121" ht="15.75" customHeight="1" x14ac:dyDescent="0.25">
      <c r="A650" s="2"/>
      <c r="B650" s="621"/>
      <c r="C650" s="22" t="s">
        <v>11</v>
      </c>
      <c r="D650" s="546"/>
      <c r="E650" s="547"/>
      <c r="F650" s="81"/>
      <c r="G650" s="22"/>
      <c r="H650" s="274"/>
      <c r="I650" s="545"/>
      <c r="J650" s="18"/>
      <c r="K650" s="429"/>
      <c r="L650" s="413"/>
      <c r="M650" s="267"/>
      <c r="N650" s="267"/>
      <c r="O650" s="16"/>
      <c r="P650" s="267"/>
      <c r="Q650" s="267"/>
      <c r="R650" s="267"/>
      <c r="S650" s="267"/>
      <c r="T650" s="267"/>
      <c r="U650" s="267"/>
      <c r="V650" s="267"/>
      <c r="W650" s="267"/>
      <c r="X650" s="267"/>
      <c r="Y650" s="267"/>
      <c r="Z650" s="267"/>
      <c r="AA650" s="267"/>
      <c r="AB650" s="291">
        <v>5</v>
      </c>
      <c r="AC650" s="291">
        <f>COUNTIF(AC$5:AC$604,"HĐNT")</f>
        <v>5</v>
      </c>
      <c r="AD650" s="291">
        <f>COUNTIF(AD$5:AD$604,"HĐNT")</f>
        <v>6</v>
      </c>
      <c r="AE650" s="291">
        <v>5</v>
      </c>
      <c r="AF650" s="291">
        <v>5</v>
      </c>
      <c r="AG650" s="291">
        <v>5</v>
      </c>
      <c r="AH650" s="291">
        <v>5</v>
      </c>
      <c r="AI650" s="291">
        <v>5</v>
      </c>
      <c r="AJ650" s="291">
        <v>5</v>
      </c>
      <c r="AK650" s="291">
        <f>COUNTIF(AK$5:AK$604,"HĐNT")</f>
        <v>3</v>
      </c>
      <c r="AL650" s="291">
        <v>5</v>
      </c>
      <c r="AM650" s="291">
        <v>5</v>
      </c>
      <c r="AN650" s="291">
        <v>5</v>
      </c>
      <c r="AO650" s="291">
        <v>5</v>
      </c>
      <c r="AP650" s="19">
        <v>5</v>
      </c>
      <c r="AQ650" s="19">
        <f>COUNTIF(AQ$5:AQ$604,"HĐNT")</f>
        <v>3</v>
      </c>
      <c r="AR650" s="19">
        <v>5</v>
      </c>
      <c r="AS650" s="19">
        <v>5</v>
      </c>
      <c r="AT650" s="19">
        <v>5</v>
      </c>
      <c r="AU650" s="267">
        <v>5</v>
      </c>
      <c r="AV650" s="267">
        <f>COUNTIF(AV$5:AV$604,"HĐNT")</f>
        <v>10</v>
      </c>
      <c r="AW650" s="267">
        <f>COUNTIF(AW$5:AW$604,"HĐNT")</f>
        <v>5</v>
      </c>
      <c r="AX650" s="267">
        <v>5</v>
      </c>
      <c r="AY650" s="599">
        <f>COUNTIF(AY$6:AY$640,"HĐNT")</f>
        <v>5</v>
      </c>
      <c r="AZ650" s="469">
        <f>COUNTIF(AZ$6:AZ$640,"HĐNT")</f>
        <v>5</v>
      </c>
      <c r="BA650" s="320">
        <f>COUNTIF(BA$6:BA$640,"HĐNT")</f>
        <v>5</v>
      </c>
      <c r="BB650" s="483">
        <f>COUNTIF(BB$6:BB$640,"HĐNT")</f>
        <v>5</v>
      </c>
      <c r="BC650" s="267">
        <f t="shared" ref="BC650:BI650" si="288">COUNTIF(BC$5:BC$604,"HĐNT")</f>
        <v>2</v>
      </c>
      <c r="BD650" s="267">
        <f t="shared" si="288"/>
        <v>3</v>
      </c>
      <c r="BE650" s="267">
        <f t="shared" si="288"/>
        <v>3</v>
      </c>
      <c r="BF650" s="267">
        <f t="shared" si="288"/>
        <v>3</v>
      </c>
      <c r="BG650" s="267">
        <f t="shared" si="288"/>
        <v>3</v>
      </c>
      <c r="BH650" s="267">
        <f t="shared" si="288"/>
        <v>1</v>
      </c>
      <c r="BI650" s="267">
        <f t="shared" si="288"/>
        <v>2</v>
      </c>
      <c r="BJ650" s="8"/>
      <c r="BK650" s="8"/>
      <c r="BL650" s="8"/>
      <c r="BM650" s="8"/>
      <c r="BN650" s="8"/>
      <c r="BO650" s="8"/>
      <c r="BP650" s="8"/>
      <c r="BQ650" s="8"/>
      <c r="BR650" s="8"/>
      <c r="BS650" s="8"/>
      <c r="BT650" s="8"/>
      <c r="BU650" s="8"/>
      <c r="BV650" s="8"/>
      <c r="BW650" s="8"/>
      <c r="BX650" s="8"/>
      <c r="BY650" s="8"/>
      <c r="BZ650" s="8"/>
      <c r="CA650" s="8"/>
      <c r="CB650" s="8"/>
      <c r="CC650" s="8"/>
      <c r="CD650" s="8"/>
      <c r="CE650" s="8"/>
      <c r="CF650" s="8"/>
      <c r="CG650" s="8"/>
      <c r="CH650" s="8"/>
      <c r="CI650" s="8"/>
      <c r="CJ650" s="8"/>
      <c r="CK650" s="8"/>
      <c r="CL650" s="8"/>
      <c r="CM650" s="8"/>
      <c r="CN650" s="8"/>
      <c r="CO650" s="8"/>
      <c r="CP650" s="8"/>
      <c r="CQ650" s="8"/>
      <c r="CR650" s="8"/>
      <c r="CS650" s="8"/>
      <c r="CT650" s="8"/>
      <c r="CU650" s="8"/>
      <c r="CV650" s="8"/>
      <c r="CW650" s="8"/>
      <c r="CX650" s="8"/>
      <c r="CY650" s="8"/>
      <c r="CZ650" s="8"/>
      <c r="DA650" s="8"/>
      <c r="DB650" s="8"/>
      <c r="DC650" s="8"/>
      <c r="DD650" s="8"/>
      <c r="DE650" s="8"/>
      <c r="DF650" s="8"/>
      <c r="DG650" s="8"/>
      <c r="DH650" s="8"/>
      <c r="DI650" s="259"/>
    </row>
    <row r="651" spans="1:121" ht="15.75" customHeight="1" x14ac:dyDescent="0.25">
      <c r="A651" s="2"/>
      <c r="B651" s="621"/>
      <c r="C651" s="22" t="s">
        <v>10</v>
      </c>
      <c r="D651" s="546"/>
      <c r="E651" s="547"/>
      <c r="F651" s="81"/>
      <c r="G651" s="22"/>
      <c r="H651" s="274"/>
      <c r="I651" s="545"/>
      <c r="J651" s="18"/>
      <c r="K651" s="429"/>
      <c r="L651" s="413"/>
      <c r="M651" s="267"/>
      <c r="N651" s="267"/>
      <c r="O651" s="16"/>
      <c r="P651" s="267"/>
      <c r="Q651" s="267"/>
      <c r="R651" s="267"/>
      <c r="S651" s="267"/>
      <c r="T651" s="267"/>
      <c r="U651" s="267"/>
      <c r="V651" s="267"/>
      <c r="W651" s="267"/>
      <c r="X651" s="267"/>
      <c r="Y651" s="267"/>
      <c r="Z651" s="267"/>
      <c r="AA651" s="267"/>
      <c r="AB651" s="267">
        <v>2</v>
      </c>
      <c r="AC651" s="267">
        <v>2</v>
      </c>
      <c r="AD651" s="267">
        <v>2</v>
      </c>
      <c r="AE651" s="267">
        <v>1</v>
      </c>
      <c r="AF651" s="267">
        <v>1</v>
      </c>
      <c r="AG651" s="267">
        <f>COUNTIF(AG$5:AG$604,"VS-AN")</f>
        <v>1</v>
      </c>
      <c r="AH651" s="267">
        <v>1</v>
      </c>
      <c r="AI651" s="267">
        <v>1</v>
      </c>
      <c r="AJ651" s="267">
        <v>1</v>
      </c>
      <c r="AK651" s="267">
        <f>COUNTIF(AK$5:AK$604,"VS-AN")</f>
        <v>2</v>
      </c>
      <c r="AL651" s="267">
        <v>2</v>
      </c>
      <c r="AM651" s="267">
        <v>2</v>
      </c>
      <c r="AN651" s="267">
        <f>COUNTIF(AN$5:AN$604,"VS-AN")</f>
        <v>2</v>
      </c>
      <c r="AO651" s="267">
        <v>2</v>
      </c>
      <c r="AP651" s="267">
        <f t="shared" ref="AP651:AU651" si="289">COUNTIF(AP$5:AP$604,"VS-AN")</f>
        <v>1</v>
      </c>
      <c r="AQ651" s="267">
        <f t="shared" si="289"/>
        <v>1</v>
      </c>
      <c r="AR651" s="267">
        <f t="shared" si="289"/>
        <v>1</v>
      </c>
      <c r="AS651" s="267">
        <f t="shared" si="289"/>
        <v>1</v>
      </c>
      <c r="AT651" s="267">
        <f t="shared" si="289"/>
        <v>1</v>
      </c>
      <c r="AU651" s="267">
        <f t="shared" si="289"/>
        <v>2</v>
      </c>
      <c r="AV651" s="267">
        <v>2</v>
      </c>
      <c r="AW651" s="267">
        <f>COUNTIF(AW$5:AW$604,"VS-AN")</f>
        <v>1</v>
      </c>
      <c r="AX651" s="267">
        <v>1</v>
      </c>
      <c r="AY651" s="599">
        <f>COUNTIF(AY$6:AY$640,"VS-AN")</f>
        <v>3</v>
      </c>
      <c r="AZ651" s="469">
        <f>COUNTIF(AZ$6:AZ$640,"VS-AN")</f>
        <v>3</v>
      </c>
      <c r="BA651" s="320">
        <f>COUNTIF(BA$6:BA$640,"VS-AN")</f>
        <v>3</v>
      </c>
      <c r="BB651" s="483">
        <f>COUNTIF(BB$6:BB$640,"VS-AN")</f>
        <v>3</v>
      </c>
      <c r="BC651" s="267">
        <f t="shared" ref="BC651:BI651" si="290">COUNTIF(BC$5:BC$604,"VS-AN")</f>
        <v>0</v>
      </c>
      <c r="BD651" s="267">
        <f t="shared" si="290"/>
        <v>0</v>
      </c>
      <c r="BE651" s="267">
        <f t="shared" si="290"/>
        <v>0</v>
      </c>
      <c r="BF651" s="267">
        <f t="shared" si="290"/>
        <v>0</v>
      </c>
      <c r="BG651" s="267">
        <f t="shared" si="290"/>
        <v>0</v>
      </c>
      <c r="BH651" s="267">
        <f t="shared" si="290"/>
        <v>0</v>
      </c>
      <c r="BI651" s="267">
        <f t="shared" si="290"/>
        <v>0</v>
      </c>
      <c r="BJ651" s="8"/>
      <c r="BK651" s="8"/>
      <c r="BL651" s="8"/>
      <c r="BM651" s="8"/>
      <c r="BN651" s="8"/>
      <c r="BO651" s="8"/>
      <c r="BP651" s="8"/>
      <c r="BQ651" s="8"/>
      <c r="BR651" s="8"/>
      <c r="BS651" s="8"/>
      <c r="BT651" s="8"/>
      <c r="BU651" s="8"/>
      <c r="BV651" s="8"/>
      <c r="BW651" s="8"/>
      <c r="BX651" s="8"/>
      <c r="BY651" s="8"/>
      <c r="BZ651" s="8"/>
      <c r="CA651" s="8"/>
      <c r="CB651" s="8"/>
      <c r="CC651" s="8"/>
      <c r="CD651" s="8"/>
      <c r="CE651" s="8"/>
      <c r="CF651" s="8"/>
      <c r="CG651" s="8"/>
      <c r="CH651" s="8"/>
      <c r="CI651" s="8"/>
      <c r="CJ651" s="8"/>
      <c r="CK651" s="8"/>
      <c r="CL651" s="8"/>
      <c r="CM651" s="8"/>
      <c r="CN651" s="8"/>
      <c r="CO651" s="8"/>
      <c r="CP651" s="8"/>
      <c r="CQ651" s="8"/>
      <c r="CR651" s="8"/>
      <c r="CS651" s="8"/>
      <c r="CT651" s="8"/>
      <c r="CU651" s="8"/>
      <c r="CV651" s="8"/>
      <c r="CW651" s="8"/>
      <c r="CX651" s="8"/>
      <c r="CY651" s="8"/>
      <c r="CZ651" s="8"/>
      <c r="DA651" s="8"/>
      <c r="DB651" s="8"/>
      <c r="DC651" s="8"/>
      <c r="DD651" s="8"/>
      <c r="DE651" s="8"/>
      <c r="DF651" s="8"/>
      <c r="DG651" s="8"/>
      <c r="DH651" s="8"/>
      <c r="DI651" s="259"/>
    </row>
    <row r="652" spans="1:121" ht="15.75" customHeight="1" x14ac:dyDescent="0.25">
      <c r="A652" s="2"/>
      <c r="B652" s="621"/>
      <c r="C652" s="22" t="s">
        <v>9</v>
      </c>
      <c r="D652" s="546"/>
      <c r="E652" s="547"/>
      <c r="F652" s="81"/>
      <c r="G652" s="22"/>
      <c r="H652" s="274"/>
      <c r="I652" s="545"/>
      <c r="J652" s="18"/>
      <c r="K652" s="429"/>
      <c r="L652" s="413"/>
      <c r="M652" s="267"/>
      <c r="N652" s="267"/>
      <c r="O652" s="16"/>
      <c r="P652" s="267"/>
      <c r="Q652" s="267"/>
      <c r="R652" s="267"/>
      <c r="S652" s="267"/>
      <c r="T652" s="267"/>
      <c r="U652" s="267"/>
      <c r="V652" s="267"/>
      <c r="W652" s="267"/>
      <c r="X652" s="267"/>
      <c r="Y652" s="267"/>
      <c r="Z652" s="267"/>
      <c r="AA652" s="267"/>
      <c r="AB652" s="267">
        <v>5</v>
      </c>
      <c r="AC652" s="267">
        <f>COUNTIF(AC$5:AC$604,"HĐC")</f>
        <v>5</v>
      </c>
      <c r="AD652" s="267">
        <v>5</v>
      </c>
      <c r="AE652" s="291">
        <v>5</v>
      </c>
      <c r="AF652" s="291">
        <v>5</v>
      </c>
      <c r="AG652" s="291">
        <v>5</v>
      </c>
      <c r="AH652" s="291">
        <v>5</v>
      </c>
      <c r="AI652" s="291">
        <v>5</v>
      </c>
      <c r="AJ652" s="291">
        <v>5</v>
      </c>
      <c r="AK652" s="291">
        <v>5</v>
      </c>
      <c r="AL652" s="291">
        <v>5</v>
      </c>
      <c r="AM652" s="291">
        <v>5</v>
      </c>
      <c r="AN652" s="291">
        <v>5</v>
      </c>
      <c r="AO652" s="291">
        <v>5</v>
      </c>
      <c r="AP652" s="19">
        <v>5</v>
      </c>
      <c r="AQ652" s="19">
        <v>5</v>
      </c>
      <c r="AR652" s="19">
        <v>5</v>
      </c>
      <c r="AS652" s="19">
        <v>5</v>
      </c>
      <c r="AT652" s="19">
        <v>5</v>
      </c>
      <c r="AU652" s="267">
        <f>COUNTIF(AU$5:AU$604,"HĐC")</f>
        <v>5</v>
      </c>
      <c r="AV652" s="267">
        <v>8</v>
      </c>
      <c r="AW652" s="267">
        <v>5</v>
      </c>
      <c r="AX652" s="267">
        <v>5</v>
      </c>
      <c r="AY652" s="599">
        <f>COUNTIF(AY$6:AY$640,"HĐC")</f>
        <v>5</v>
      </c>
      <c r="AZ652" s="469">
        <f>COUNTIF(AZ$6:AZ$640,"HĐC")</f>
        <v>5</v>
      </c>
      <c r="BA652" s="320">
        <f>COUNTIF(BA$6:BA$640,"HĐC")</f>
        <v>5</v>
      </c>
      <c r="BB652" s="483">
        <f>COUNTIF(BB$6:BB$640,"HĐC")</f>
        <v>5</v>
      </c>
      <c r="BC652" s="267">
        <f t="shared" ref="BC652:BI652" si="291">COUNTIF(BC$5:BC$604,"HĐC")</f>
        <v>2</v>
      </c>
      <c r="BD652" s="267">
        <f t="shared" si="291"/>
        <v>2</v>
      </c>
      <c r="BE652" s="267">
        <f t="shared" si="291"/>
        <v>2</v>
      </c>
      <c r="BF652" s="267">
        <f t="shared" si="291"/>
        <v>3</v>
      </c>
      <c r="BG652" s="267">
        <f t="shared" si="291"/>
        <v>2</v>
      </c>
      <c r="BH652" s="267">
        <f t="shared" si="291"/>
        <v>1</v>
      </c>
      <c r="BI652" s="267">
        <f t="shared" si="291"/>
        <v>1</v>
      </c>
      <c r="BJ652" s="8"/>
      <c r="BK652" s="8"/>
      <c r="BL652" s="8"/>
      <c r="BM652" s="8"/>
      <c r="BN652" s="8"/>
      <c r="BO652" s="8"/>
      <c r="BP652" s="8"/>
      <c r="BQ652" s="8"/>
      <c r="BR652" s="8"/>
      <c r="BS652" s="8"/>
      <c r="BT652" s="8"/>
      <c r="BU652" s="8"/>
      <c r="BV652" s="8"/>
      <c r="BW652" s="8"/>
      <c r="BX652" s="8"/>
      <c r="BY652" s="8"/>
      <c r="BZ652" s="8"/>
      <c r="CA652" s="8"/>
      <c r="CB652" s="8"/>
      <c r="CC652" s="8"/>
      <c r="CD652" s="8"/>
      <c r="CE652" s="8"/>
      <c r="CF652" s="8"/>
      <c r="CG652" s="8"/>
      <c r="CH652" s="8"/>
      <c r="CI652" s="8"/>
      <c r="CJ652" s="8"/>
      <c r="CK652" s="8"/>
      <c r="CL652" s="8"/>
      <c r="CM652" s="8"/>
      <c r="CN652" s="8"/>
      <c r="CO652" s="8"/>
      <c r="CP652" s="8"/>
      <c r="CQ652" s="8"/>
      <c r="CR652" s="8"/>
      <c r="CS652" s="8"/>
      <c r="CT652" s="8"/>
      <c r="CU652" s="8"/>
      <c r="CV652" s="8"/>
      <c r="CW652" s="8"/>
      <c r="CX652" s="8"/>
      <c r="CY652" s="8"/>
      <c r="CZ652" s="8"/>
      <c r="DA652" s="8"/>
      <c r="DB652" s="8"/>
      <c r="DC652" s="8"/>
      <c r="DD652" s="8"/>
      <c r="DE652" s="8"/>
      <c r="DF652" s="8"/>
      <c r="DG652" s="8"/>
      <c r="DH652" s="8"/>
      <c r="DI652" s="259"/>
    </row>
    <row r="653" spans="1:121" ht="18" customHeight="1" x14ac:dyDescent="0.25">
      <c r="A653" s="2"/>
      <c r="B653" s="621"/>
      <c r="C653" s="22" t="s">
        <v>8</v>
      </c>
      <c r="D653" s="546"/>
      <c r="E653" s="547"/>
      <c r="F653" s="81"/>
      <c r="G653" s="22"/>
      <c r="H653" s="274"/>
      <c r="I653" s="545"/>
      <c r="J653" s="18"/>
      <c r="K653" s="429"/>
      <c r="L653" s="413"/>
      <c r="M653" s="267"/>
      <c r="N653" s="267"/>
      <c r="O653" s="16"/>
      <c r="P653" s="267"/>
      <c r="Q653" s="267"/>
      <c r="R653" s="267"/>
      <c r="S653" s="267"/>
      <c r="T653" s="267"/>
      <c r="U653" s="267"/>
      <c r="V653" s="267"/>
      <c r="W653" s="267"/>
      <c r="X653" s="267"/>
      <c r="Y653" s="267"/>
      <c r="Z653" s="267"/>
      <c r="AA653" s="267"/>
      <c r="AB653" s="267">
        <f>COUNTIF(AB$5:AB$604,"TQDN")</f>
        <v>0</v>
      </c>
      <c r="AC653" s="267">
        <f>COUNTIF(AC$5:AC$604,"TQDN")</f>
        <v>0</v>
      </c>
      <c r="AD653" s="267">
        <f>COUNTIF(AD$5:AD$604,"TQDN")</f>
        <v>0</v>
      </c>
      <c r="AE653" s="267"/>
      <c r="AF653" s="267"/>
      <c r="AG653" s="267">
        <f t="shared" ref="AG653:AX653" si="292">COUNTIF(AG$5:AG$604,"TQDN")</f>
        <v>0</v>
      </c>
      <c r="AH653" s="267">
        <f t="shared" si="292"/>
        <v>0</v>
      </c>
      <c r="AI653" s="267">
        <f t="shared" si="292"/>
        <v>0</v>
      </c>
      <c r="AJ653" s="267">
        <f t="shared" si="292"/>
        <v>0</v>
      </c>
      <c r="AK653" s="267">
        <f t="shared" si="292"/>
        <v>0</v>
      </c>
      <c r="AL653" s="267">
        <f t="shared" si="292"/>
        <v>0</v>
      </c>
      <c r="AM653" s="267">
        <f t="shared" si="292"/>
        <v>0</v>
      </c>
      <c r="AN653" s="267">
        <f t="shared" si="292"/>
        <v>0</v>
      </c>
      <c r="AO653" s="267">
        <f t="shared" si="292"/>
        <v>0</v>
      </c>
      <c r="AP653" s="267">
        <f t="shared" si="292"/>
        <v>0</v>
      </c>
      <c r="AQ653" s="267">
        <f t="shared" si="292"/>
        <v>0</v>
      </c>
      <c r="AR653" s="267">
        <f t="shared" si="292"/>
        <v>0</v>
      </c>
      <c r="AS653" s="267">
        <f t="shared" si="292"/>
        <v>0</v>
      </c>
      <c r="AT653" s="267">
        <f t="shared" si="292"/>
        <v>0</v>
      </c>
      <c r="AU653" s="267">
        <f t="shared" si="292"/>
        <v>0</v>
      </c>
      <c r="AV653" s="267">
        <f t="shared" si="292"/>
        <v>1</v>
      </c>
      <c r="AW653" s="267">
        <f t="shared" si="292"/>
        <v>0</v>
      </c>
      <c r="AX653" s="267">
        <f t="shared" si="292"/>
        <v>0</v>
      </c>
      <c r="AY653" s="599">
        <f>COUNTIF(AY$6:AY$640,"TQDN")</f>
        <v>0</v>
      </c>
      <c r="AZ653" s="469">
        <f>COUNTIF(AZ$6:AZ$640,"TQDN")</f>
        <v>0</v>
      </c>
      <c r="BA653" s="320">
        <f>COUNTIF(BA$6:BA$640,"TQDN")</f>
        <v>0</v>
      </c>
      <c r="BB653" s="483">
        <f>COUNTIF(BB$6:BB$640,"TQDN")</f>
        <v>0</v>
      </c>
      <c r="BC653" s="267" t="e">
        <f ca="1">P642+AC583COUNTIF(BC$5:BC$604,"TQDN")</f>
        <v>#NAME?</v>
      </c>
      <c r="BD653" s="267">
        <f t="shared" ref="BD653:BI653" si="293">COUNTIF(BD$5:BD$604,"TQDN")</f>
        <v>0</v>
      </c>
      <c r="BE653" s="267">
        <f t="shared" si="293"/>
        <v>0</v>
      </c>
      <c r="BF653" s="267">
        <f t="shared" si="293"/>
        <v>0</v>
      </c>
      <c r="BG653" s="267">
        <f t="shared" si="293"/>
        <v>0</v>
      </c>
      <c r="BH653" s="267">
        <f t="shared" si="293"/>
        <v>0</v>
      </c>
      <c r="BI653" s="267">
        <f t="shared" si="293"/>
        <v>0</v>
      </c>
      <c r="BJ653" s="8"/>
      <c r="BK653" s="8"/>
      <c r="BL653" s="8"/>
      <c r="BM653" s="8"/>
      <c r="BN653" s="8"/>
      <c r="BO653" s="8"/>
      <c r="BP653" s="8"/>
      <c r="BQ653" s="8"/>
      <c r="BR653" s="8"/>
      <c r="BS653" s="8"/>
      <c r="BT653" s="8"/>
      <c r="BU653" s="8"/>
      <c r="BV653" s="8"/>
      <c r="BW653" s="8"/>
      <c r="BX653" s="8"/>
      <c r="BY653" s="8"/>
      <c r="BZ653" s="8"/>
      <c r="CA653" s="8"/>
      <c r="CB653" s="8"/>
      <c r="CC653" s="8"/>
      <c r="CD653" s="8"/>
      <c r="CE653" s="8"/>
      <c r="CF653" s="8"/>
      <c r="CG653" s="8"/>
      <c r="CH653" s="8"/>
      <c r="CI653" s="8"/>
      <c r="CJ653" s="8"/>
      <c r="CK653" s="8"/>
      <c r="CL653" s="8"/>
      <c r="CM653" s="8"/>
      <c r="CN653" s="8"/>
      <c r="CO653" s="8"/>
      <c r="CP653" s="8"/>
      <c r="CQ653" s="8"/>
      <c r="CR653" s="8"/>
      <c r="CS653" s="8"/>
      <c r="CT653" s="8"/>
      <c r="CU653" s="8"/>
      <c r="CV653" s="8"/>
      <c r="CW653" s="8"/>
      <c r="CX653" s="8"/>
      <c r="CY653" s="8"/>
      <c r="CZ653" s="8"/>
      <c r="DA653" s="8"/>
      <c r="DB653" s="8"/>
      <c r="DC653" s="8"/>
      <c r="DD653" s="8"/>
      <c r="DE653" s="8"/>
      <c r="DF653" s="8"/>
      <c r="DG653" s="8"/>
      <c r="DH653" s="8"/>
      <c r="DI653" s="259"/>
    </row>
    <row r="654" spans="1:121" ht="18" customHeight="1" x14ac:dyDescent="0.25">
      <c r="A654" s="2"/>
      <c r="B654" s="621"/>
      <c r="C654" s="22" t="s">
        <v>7</v>
      </c>
      <c r="D654" s="546"/>
      <c r="E654" s="547"/>
      <c r="F654" s="81"/>
      <c r="G654" s="22"/>
      <c r="H654" s="274"/>
      <c r="I654" s="545"/>
      <c r="J654" s="18"/>
      <c r="K654" s="429"/>
      <c r="L654" s="413"/>
      <c r="M654" s="267"/>
      <c r="N654" s="267"/>
      <c r="O654" s="16"/>
      <c r="P654" s="267"/>
      <c r="Q654" s="267"/>
      <c r="R654" s="267"/>
      <c r="S654" s="267"/>
      <c r="T654" s="267"/>
      <c r="U654" s="267"/>
      <c r="V654" s="267"/>
      <c r="W654" s="267"/>
      <c r="X654" s="267"/>
      <c r="Y654" s="267"/>
      <c r="Z654" s="267"/>
      <c r="AA654" s="267"/>
      <c r="AB654" s="267">
        <f>COUNTIF(AB$5:AB$604,"LH")</f>
        <v>0</v>
      </c>
      <c r="AC654" s="267">
        <f>COUNTIF(AC$5:AC$604,"LH")</f>
        <v>0</v>
      </c>
      <c r="AD654" s="267">
        <f>COUNTIF(AD$5:AD$604,"LH")</f>
        <v>0</v>
      </c>
      <c r="AE654" s="267"/>
      <c r="AF654" s="267"/>
      <c r="AG654" s="267">
        <f t="shared" ref="AG654:AX654" si="294">COUNTIF(AG$5:AG$604,"LH")</f>
        <v>0</v>
      </c>
      <c r="AH654" s="267">
        <f t="shared" si="294"/>
        <v>0</v>
      </c>
      <c r="AI654" s="267">
        <f t="shared" si="294"/>
        <v>0</v>
      </c>
      <c r="AJ654" s="267">
        <f t="shared" si="294"/>
        <v>0</v>
      </c>
      <c r="AK654" s="267">
        <f t="shared" si="294"/>
        <v>0</v>
      </c>
      <c r="AL654" s="267">
        <f t="shared" si="294"/>
        <v>0</v>
      </c>
      <c r="AM654" s="267">
        <f t="shared" si="294"/>
        <v>0</v>
      </c>
      <c r="AN654" s="267">
        <f t="shared" si="294"/>
        <v>0</v>
      </c>
      <c r="AO654" s="267">
        <f t="shared" si="294"/>
        <v>0</v>
      </c>
      <c r="AP654" s="267">
        <f t="shared" si="294"/>
        <v>0</v>
      </c>
      <c r="AQ654" s="267">
        <f t="shared" si="294"/>
        <v>0</v>
      </c>
      <c r="AR654" s="267">
        <f t="shared" si="294"/>
        <v>0</v>
      </c>
      <c r="AS654" s="267">
        <f t="shared" si="294"/>
        <v>0</v>
      </c>
      <c r="AT654" s="267">
        <f t="shared" si="294"/>
        <v>1</v>
      </c>
      <c r="AU654" s="267">
        <f t="shared" si="294"/>
        <v>0</v>
      </c>
      <c r="AV654" s="267">
        <f t="shared" si="294"/>
        <v>0</v>
      </c>
      <c r="AW654" s="267">
        <f t="shared" si="294"/>
        <v>0</v>
      </c>
      <c r="AX654" s="267">
        <f t="shared" si="294"/>
        <v>1</v>
      </c>
      <c r="AY654" s="599">
        <f>COUNTIF(AY$6:AY$640,"LH")</f>
        <v>0</v>
      </c>
      <c r="AZ654" s="469">
        <f>COUNTIF(AZ$6:AZ$640,"LH")</f>
        <v>1</v>
      </c>
      <c r="BA654" s="320">
        <f>COUNTIF(BA$6:BA$640,"LH")</f>
        <v>0</v>
      </c>
      <c r="BB654" s="483">
        <f>COUNTIF(BB$6:BB$640,"LH")</f>
        <v>0</v>
      </c>
      <c r="BC654" s="267">
        <f t="shared" ref="BC654:BI654" si="295">COUNTIF(BC$5:BC$604,"LH")</f>
        <v>0</v>
      </c>
      <c r="BD654" s="267">
        <f t="shared" si="295"/>
        <v>0</v>
      </c>
      <c r="BE654" s="267">
        <f t="shared" si="295"/>
        <v>0</v>
      </c>
      <c r="BF654" s="267">
        <f t="shared" si="295"/>
        <v>0</v>
      </c>
      <c r="BG654" s="267">
        <f t="shared" si="295"/>
        <v>0</v>
      </c>
      <c r="BH654" s="267">
        <f t="shared" si="295"/>
        <v>0</v>
      </c>
      <c r="BI654" s="267">
        <f t="shared" si="295"/>
        <v>0</v>
      </c>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8"/>
      <c r="CH654" s="8"/>
      <c r="CI654" s="8"/>
      <c r="CJ654" s="8"/>
      <c r="CK654" s="8"/>
      <c r="CL654" s="8"/>
      <c r="CM654" s="8"/>
      <c r="CN654" s="8"/>
      <c r="CO654" s="8"/>
      <c r="CP654" s="8"/>
      <c r="CQ654" s="8"/>
      <c r="CR654" s="8"/>
      <c r="CS654" s="8"/>
      <c r="CT654" s="8"/>
      <c r="CU654" s="8"/>
      <c r="CV654" s="8"/>
      <c r="CW654" s="8"/>
      <c r="CX654" s="8"/>
      <c r="CY654" s="8"/>
      <c r="CZ654" s="8"/>
      <c r="DA654" s="8"/>
      <c r="DB654" s="8"/>
      <c r="DC654" s="8"/>
      <c r="DD654" s="8"/>
      <c r="DE654" s="8"/>
      <c r="DF654" s="8"/>
      <c r="DG654" s="8"/>
      <c r="DH654" s="8"/>
      <c r="DI654" s="259"/>
    </row>
    <row r="655" spans="1:121" ht="18" customHeight="1" x14ac:dyDescent="0.25">
      <c r="A655" s="2"/>
      <c r="B655" s="621"/>
      <c r="C655" s="22" t="s">
        <v>6</v>
      </c>
      <c r="D655" s="546"/>
      <c r="E655" s="547"/>
      <c r="F655" s="81"/>
      <c r="G655" s="22"/>
      <c r="H655" s="274"/>
      <c r="I655" s="545"/>
      <c r="J655" s="18"/>
      <c r="K655" s="429"/>
      <c r="L655" s="413"/>
      <c r="M655" s="267"/>
      <c r="N655" s="267"/>
      <c r="O655" s="16"/>
      <c r="P655" s="267"/>
      <c r="Q655" s="267"/>
      <c r="R655" s="267"/>
      <c r="S655" s="267"/>
      <c r="T655" s="267"/>
      <c r="U655" s="267"/>
      <c r="V655" s="267"/>
      <c r="W655" s="267"/>
      <c r="X655" s="267"/>
      <c r="Y655" s="267"/>
      <c r="Z655" s="267"/>
      <c r="AA655" s="267"/>
      <c r="AB655" s="267">
        <v>6</v>
      </c>
      <c r="AC655" s="267">
        <f>COUNTIF(AC$5:AC$604,"KH")</f>
        <v>5</v>
      </c>
      <c r="AD655" s="267">
        <f>COUNTIF(AD$5:AD$604,"KH")</f>
        <v>6</v>
      </c>
      <c r="AE655" s="267">
        <v>5</v>
      </c>
      <c r="AF655" s="267">
        <v>6</v>
      </c>
      <c r="AG655" s="267">
        <v>5</v>
      </c>
      <c r="AH655" s="267">
        <v>6</v>
      </c>
      <c r="AI655" s="267">
        <v>5</v>
      </c>
      <c r="AJ655" s="267">
        <v>5</v>
      </c>
      <c r="AK655" s="267">
        <f>COUNTIF(AK$5:AK$604,"KH")</f>
        <v>2</v>
      </c>
      <c r="AL655" s="267">
        <v>2</v>
      </c>
      <c r="AM655" s="267">
        <v>2</v>
      </c>
      <c r="AN655" s="267">
        <v>2</v>
      </c>
      <c r="AO655" s="267">
        <v>2</v>
      </c>
      <c r="AP655" s="21">
        <v>4</v>
      </c>
      <c r="AQ655" s="21">
        <f>COUNTIF(AQ$5:AQ$604,"KH")</f>
        <v>5</v>
      </c>
      <c r="AR655" s="21">
        <v>3</v>
      </c>
      <c r="AS655" s="21">
        <v>4</v>
      </c>
      <c r="AT655" s="21">
        <v>4</v>
      </c>
      <c r="AU655" s="267">
        <f>COUNTIF(AU$5:AU$604,"KH")</f>
        <v>7</v>
      </c>
      <c r="AV655" s="267">
        <f>COUNTIF(AV$5:AV$604,"KH")</f>
        <v>4</v>
      </c>
      <c r="AW655" s="267">
        <f>COUNTIF(AW$5:AW$604,"KH")</f>
        <v>2</v>
      </c>
      <c r="AX655" s="267">
        <f>COUNTIF(AX$5:AX$604,"KH")</f>
        <v>4</v>
      </c>
      <c r="AY655" s="599">
        <f>COUNTIF(AY$6:AY$640,"KH")</f>
        <v>8</v>
      </c>
      <c r="AZ655" s="469">
        <f>COUNTIF(AZ$6:AZ$640,"KH")</f>
        <v>9</v>
      </c>
      <c r="BA655" s="320">
        <f>COUNTIF(BA$6:BA$640,"KH")</f>
        <v>8</v>
      </c>
      <c r="BB655" s="483">
        <f>COUNTIF(BB$6:BB$640,"KH")</f>
        <v>9</v>
      </c>
      <c r="BC655" s="267">
        <f t="shared" ref="BC655:BI655" si="296">COUNTIF(BC$5:BC$604,"KH")</f>
        <v>2</v>
      </c>
      <c r="BD655" s="267">
        <f t="shared" si="296"/>
        <v>2</v>
      </c>
      <c r="BE655" s="267">
        <f t="shared" si="296"/>
        <v>3</v>
      </c>
      <c r="BF655" s="267">
        <f t="shared" si="296"/>
        <v>2</v>
      </c>
      <c r="BG655" s="267">
        <f t="shared" si="296"/>
        <v>3</v>
      </c>
      <c r="BH655" s="267">
        <f t="shared" si="296"/>
        <v>3</v>
      </c>
      <c r="BI655" s="267">
        <f t="shared" si="296"/>
        <v>3</v>
      </c>
      <c r="BJ655" s="8"/>
      <c r="BK655" s="8"/>
      <c r="BL655" s="8"/>
      <c r="BM655" s="8"/>
      <c r="BN655" s="8"/>
      <c r="BO655" s="8"/>
      <c r="BP655" s="8"/>
      <c r="BQ655" s="8"/>
      <c r="BR655" s="8"/>
      <c r="BS655" s="8"/>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259"/>
    </row>
    <row r="656" spans="1:121" ht="22.5" customHeight="1" x14ac:dyDescent="0.25">
      <c r="A656" s="2"/>
      <c r="B656" s="621"/>
      <c r="C656" s="20" t="s">
        <v>5</v>
      </c>
      <c r="D656" s="540"/>
      <c r="E656" s="541"/>
      <c r="F656" s="81"/>
      <c r="G656" s="20"/>
      <c r="H656" s="278"/>
      <c r="I656" s="545"/>
      <c r="J656" s="18"/>
      <c r="K656" s="429"/>
      <c r="L656" s="413"/>
      <c r="M656" s="267"/>
      <c r="N656" s="267"/>
      <c r="O656" s="16"/>
      <c r="P656" s="267"/>
      <c r="Q656" s="267"/>
      <c r="R656" s="267"/>
      <c r="S656" s="267"/>
      <c r="T656" s="267"/>
      <c r="U656" s="267"/>
      <c r="V656" s="267"/>
      <c r="W656" s="267"/>
      <c r="X656" s="267"/>
      <c r="Y656" s="267"/>
      <c r="Z656" s="291"/>
      <c r="AA656" s="291"/>
      <c r="AB656" s="291">
        <v>5</v>
      </c>
      <c r="AC656" s="291">
        <v>5</v>
      </c>
      <c r="AD656" s="291">
        <f>COUNTIF(AD$5:AD$604,"HĐH")</f>
        <v>5</v>
      </c>
      <c r="AE656" s="291">
        <v>5</v>
      </c>
      <c r="AF656" s="291">
        <v>5</v>
      </c>
      <c r="AG656" s="291">
        <f>COUNTIF(AG$5:AG$604,"HĐH")</f>
        <v>3</v>
      </c>
      <c r="AH656" s="291">
        <f>COUNTIF(AH$5:AH$604,"HĐH")</f>
        <v>4</v>
      </c>
      <c r="AI656" s="291">
        <v>5</v>
      </c>
      <c r="AJ656" s="291">
        <v>5</v>
      </c>
      <c r="AK656" s="291">
        <f>COUNTIF(AK$5:AK$604,"HĐH")</f>
        <v>5</v>
      </c>
      <c r="AL656" s="291">
        <v>5</v>
      </c>
      <c r="AM656" s="291">
        <v>5</v>
      </c>
      <c r="AN656" s="291">
        <v>5</v>
      </c>
      <c r="AO656" s="291">
        <v>5</v>
      </c>
      <c r="AP656" s="19">
        <v>5</v>
      </c>
      <c r="AQ656" s="19">
        <v>5</v>
      </c>
      <c r="AR656" s="19">
        <v>5</v>
      </c>
      <c r="AS656" s="19">
        <v>5</v>
      </c>
      <c r="AT656" s="19">
        <v>5</v>
      </c>
      <c r="AU656" s="291">
        <v>5</v>
      </c>
      <c r="AV656" s="291">
        <v>10</v>
      </c>
      <c r="AW656" s="291">
        <f>COUNTIF(AW$5:AW$604,"HĐH")</f>
        <v>5</v>
      </c>
      <c r="AX656" s="291">
        <v>5</v>
      </c>
      <c r="AY656" s="599">
        <f>COUNTIF(AY$6:AY$640,"HĐH")</f>
        <v>5</v>
      </c>
      <c r="AZ656" s="469">
        <f>COUNTIF(AZ$6:AZ$640,"HĐH")</f>
        <v>5</v>
      </c>
      <c r="BA656" s="320">
        <f>COUNTIF(BA$6:BA$640,"HĐH")</f>
        <v>5</v>
      </c>
      <c r="BB656" s="483">
        <f>COUNTIF(BB$6:BB$640,"HĐH")</f>
        <v>5</v>
      </c>
      <c r="BC656" s="291">
        <v>1</v>
      </c>
      <c r="BD656" s="291">
        <v>1</v>
      </c>
      <c r="BE656" s="291">
        <v>1</v>
      </c>
      <c r="BF656" s="291">
        <f t="shared" ref="BF656:BI657" si="297">COUNTIF(BF$5:BF$604,"HĐH")</f>
        <v>5</v>
      </c>
      <c r="BG656" s="291">
        <f t="shared" si="297"/>
        <v>3</v>
      </c>
      <c r="BH656" s="291">
        <f t="shared" si="297"/>
        <v>3</v>
      </c>
      <c r="BI656" s="291">
        <f t="shared" si="297"/>
        <v>4</v>
      </c>
      <c r="BJ656" s="8"/>
      <c r="BK656" s="8"/>
      <c r="BL656" s="8"/>
      <c r="BM656" s="8"/>
      <c r="BN656" s="8"/>
      <c r="BO656" s="8"/>
      <c r="BP656" s="8"/>
      <c r="BQ656" s="8"/>
      <c r="BR656" s="8"/>
      <c r="BS656" s="8"/>
      <c r="BT656" s="8"/>
      <c r="BU656" s="8"/>
      <c r="BV656" s="8"/>
      <c r="BW656" s="8"/>
      <c r="BX656" s="8"/>
      <c r="BY656" s="8"/>
      <c r="BZ656" s="8"/>
      <c r="CA656" s="8"/>
      <c r="CB656" s="8"/>
      <c r="CC656" s="8"/>
      <c r="CD656" s="8"/>
      <c r="CE656" s="8"/>
      <c r="CF656" s="8"/>
      <c r="CG656" s="8"/>
      <c r="CH656" s="8"/>
      <c r="CI656" s="8"/>
      <c r="CJ656" s="8"/>
      <c r="CK656" s="8"/>
      <c r="CL656" s="8"/>
      <c r="CM656" s="8"/>
      <c r="CN656" s="8"/>
      <c r="CO656" s="8"/>
      <c r="CP656" s="8"/>
      <c r="CQ656" s="8"/>
      <c r="CR656" s="8"/>
      <c r="CS656" s="8"/>
      <c r="CT656" s="8"/>
      <c r="CU656" s="8"/>
      <c r="CV656" s="8"/>
      <c r="CW656" s="8"/>
      <c r="CX656" s="8"/>
      <c r="CY656" s="8"/>
      <c r="CZ656" s="8"/>
      <c r="DA656" s="8"/>
      <c r="DB656" s="8"/>
      <c r="DC656" s="8"/>
      <c r="DD656" s="8"/>
      <c r="DE656" s="8"/>
      <c r="DF656" s="8"/>
      <c r="DG656" s="8"/>
      <c r="DH656" s="8"/>
      <c r="DI656" s="259"/>
    </row>
    <row r="657" spans="1:113" ht="18.75" customHeight="1" x14ac:dyDescent="0.25">
      <c r="A657" s="2"/>
      <c r="B657" s="621"/>
      <c r="C657" s="17" t="s">
        <v>4</v>
      </c>
      <c r="D657" s="542"/>
      <c r="E657" s="543"/>
      <c r="F657" s="81"/>
      <c r="G657" s="17"/>
      <c r="H657" s="277"/>
      <c r="I657" s="425"/>
      <c r="J657" s="18"/>
      <c r="K657" s="429"/>
      <c r="L657" s="413"/>
      <c r="M657" s="267"/>
      <c r="N657" s="267"/>
      <c r="O657" s="16"/>
      <c r="P657" s="267"/>
      <c r="Q657" s="267"/>
      <c r="R657" s="267"/>
      <c r="S657" s="267"/>
      <c r="T657" s="267"/>
      <c r="U657" s="267"/>
      <c r="V657" s="267"/>
      <c r="W657" s="267"/>
      <c r="X657" s="267"/>
      <c r="Y657" s="267"/>
      <c r="Z657" s="11"/>
      <c r="AA657" s="11"/>
      <c r="AB657" s="267">
        <v>1</v>
      </c>
      <c r="AC657" s="267">
        <v>1</v>
      </c>
      <c r="AD657" s="267"/>
      <c r="AE657" s="291"/>
      <c r="AF657" s="291">
        <v>2</v>
      </c>
      <c r="AG657" s="291">
        <v>1</v>
      </c>
      <c r="AH657" s="291">
        <v>1</v>
      </c>
      <c r="AI657" s="291">
        <v>1</v>
      </c>
      <c r="AJ657" s="291">
        <v>0</v>
      </c>
      <c r="AK657" s="267">
        <v>1</v>
      </c>
      <c r="AL657" s="267">
        <v>1</v>
      </c>
      <c r="AM657" s="267"/>
      <c r="AN657" s="267">
        <v>1</v>
      </c>
      <c r="AO657" s="267">
        <v>1</v>
      </c>
      <c r="AP657" s="291">
        <v>1</v>
      </c>
      <c r="AQ657" s="291">
        <v>1</v>
      </c>
      <c r="AR657" s="291">
        <v>1</v>
      </c>
      <c r="AS657" s="291">
        <v>0</v>
      </c>
      <c r="AT657" s="291">
        <v>1</v>
      </c>
      <c r="AU657" s="291">
        <v>1</v>
      </c>
      <c r="AV657" s="291">
        <v>1</v>
      </c>
      <c r="AW657" s="291">
        <v>1</v>
      </c>
      <c r="AX657" s="291">
        <f>COUNTIF(AX$5:AX$604,"HĐH")</f>
        <v>9</v>
      </c>
      <c r="AY657" s="11">
        <f>COUNTIF(AY7:AY164,"HĐH")</f>
        <v>1</v>
      </c>
      <c r="AZ657" s="11">
        <f>COUNTIF(AZ7:AZ164,"HĐH")</f>
        <v>1</v>
      </c>
      <c r="BA657" s="11">
        <f>COUNTIF(BA7:BA164,"HĐH")</f>
        <v>0</v>
      </c>
      <c r="BB657" s="11">
        <f>COUNTIF(BB7:BB164,"HĐH")</f>
        <v>1</v>
      </c>
      <c r="BC657" s="291">
        <f>COUNTIF(BC$5:BC$604,"HĐH")</f>
        <v>3</v>
      </c>
      <c r="BD657" s="291">
        <f>COUNTIF(BD$5:BD$604,"HĐH")</f>
        <v>6</v>
      </c>
      <c r="BE657" s="291">
        <f>COUNTIF(BE$5:BE$604,"HĐH")</f>
        <v>3</v>
      </c>
      <c r="BF657" s="291">
        <f t="shared" si="297"/>
        <v>5</v>
      </c>
      <c r="BG657" s="291">
        <f t="shared" si="297"/>
        <v>3</v>
      </c>
      <c r="BH657" s="291">
        <f t="shared" si="297"/>
        <v>3</v>
      </c>
      <c r="BI657" s="291">
        <f t="shared" si="297"/>
        <v>4</v>
      </c>
      <c r="BJ657" s="8"/>
      <c r="BK657" s="8"/>
      <c r="BL657" s="8"/>
      <c r="BM657" s="8"/>
      <c r="BN657" s="8"/>
      <c r="BO657" s="8"/>
      <c r="BP657" s="8"/>
      <c r="BQ657" s="8"/>
      <c r="BR657" s="8"/>
      <c r="BS657" s="8"/>
      <c r="BT657" s="8"/>
      <c r="BU657" s="8"/>
      <c r="BV657" s="8"/>
      <c r="BW657" s="8"/>
      <c r="BX657" s="8"/>
      <c r="BY657" s="8"/>
      <c r="BZ657" s="8"/>
      <c r="CA657" s="8"/>
      <c r="CB657" s="8"/>
      <c r="CC657" s="8"/>
      <c r="CD657" s="8"/>
      <c r="CE657" s="8"/>
      <c r="CF657" s="8"/>
      <c r="CG657" s="8"/>
      <c r="CH657" s="8"/>
      <c r="CI657" s="8"/>
      <c r="CJ657" s="8"/>
      <c r="CK657" s="8"/>
      <c r="CL657" s="8"/>
      <c r="CM657" s="8"/>
      <c r="CN657" s="8"/>
      <c r="CO657" s="8"/>
      <c r="CP657" s="8"/>
      <c r="CQ657" s="8"/>
      <c r="CR657" s="8"/>
      <c r="CS657" s="8"/>
      <c r="CT657" s="8"/>
      <c r="CU657" s="8"/>
      <c r="CV657" s="8"/>
      <c r="CW657" s="8"/>
      <c r="CX657" s="8"/>
      <c r="CY657" s="8"/>
      <c r="CZ657" s="8"/>
      <c r="DA657" s="8"/>
      <c r="DB657" s="8"/>
      <c r="DC657" s="8"/>
      <c r="DD657" s="8"/>
      <c r="DE657" s="8"/>
      <c r="DF657" s="8"/>
      <c r="DG657" s="8"/>
      <c r="DH657" s="8"/>
      <c r="DI657" s="259"/>
    </row>
    <row r="658" spans="1:113" ht="24.75" customHeight="1" x14ac:dyDescent="0.25">
      <c r="A658" s="2"/>
      <c r="B658" s="621"/>
      <c r="C658" s="17" t="s">
        <v>3</v>
      </c>
      <c r="D658" s="542"/>
      <c r="E658" s="543"/>
      <c r="F658" s="81"/>
      <c r="G658" s="17"/>
      <c r="H658" s="277"/>
      <c r="I658" s="425"/>
      <c r="J658" s="18"/>
      <c r="K658" s="429"/>
      <c r="L658" s="413"/>
      <c r="M658" s="267"/>
      <c r="N658" s="267"/>
      <c r="O658" s="16"/>
      <c r="P658" s="267"/>
      <c r="Q658" s="267"/>
      <c r="R658" s="267"/>
      <c r="S658" s="267"/>
      <c r="T658" s="267"/>
      <c r="U658" s="267"/>
      <c r="V658" s="267"/>
      <c r="W658" s="267"/>
      <c r="X658" s="267"/>
      <c r="Y658" s="267"/>
      <c r="Z658" s="11"/>
      <c r="AA658" s="11"/>
      <c r="AB658" s="267">
        <v>1</v>
      </c>
      <c r="AC658" s="267">
        <v>1</v>
      </c>
      <c r="AD658" s="11">
        <v>1</v>
      </c>
      <c r="AE658" s="267">
        <v>1</v>
      </c>
      <c r="AF658" s="267">
        <v>1</v>
      </c>
      <c r="AG658" s="291">
        <v>1</v>
      </c>
      <c r="AH658" s="291">
        <v>1</v>
      </c>
      <c r="AI658" s="291">
        <v>1</v>
      </c>
      <c r="AJ658" s="291">
        <v>1</v>
      </c>
      <c r="AK658" s="267">
        <f>COUNTIF(AK196:AK305,"HĐH")</f>
        <v>1</v>
      </c>
      <c r="AL658" s="267">
        <v>1</v>
      </c>
      <c r="AM658" s="267">
        <v>1</v>
      </c>
      <c r="AN658" s="267">
        <v>1</v>
      </c>
      <c r="AO658" s="267">
        <f>COUNTIF(AO196:AO305,"HĐH")</f>
        <v>1</v>
      </c>
      <c r="AP658" s="11">
        <v>1</v>
      </c>
      <c r="AQ658" s="11">
        <v>1</v>
      </c>
      <c r="AR658" s="11">
        <v>1</v>
      </c>
      <c r="AS658" s="11">
        <v>1</v>
      </c>
      <c r="AT658" s="11">
        <v>2</v>
      </c>
      <c r="AU658" s="11"/>
      <c r="AV658" s="11">
        <f>COUNTIF(AV196:AV305,"HĐH")</f>
        <v>3</v>
      </c>
      <c r="AW658" s="11">
        <f>COUNTIF(AW196:AW305,"HĐH")</f>
        <v>1</v>
      </c>
      <c r="AX658" s="11">
        <f>COUNTIF(AX196:AX305,"HĐH")</f>
        <v>2</v>
      </c>
      <c r="AY658" s="11">
        <f>COUNTIF(AY165:AY280,"HĐH")</f>
        <v>1</v>
      </c>
      <c r="AZ658" s="11">
        <f>COUNTIF(AZ165:AZ280,"HĐH")</f>
        <v>1</v>
      </c>
      <c r="BA658" s="11">
        <f>COUNTIF(BA165:BA280,"HĐH")</f>
        <v>2</v>
      </c>
      <c r="BB658" s="11">
        <f>COUNTIF(BB165:BB280,"HĐH")</f>
        <v>1</v>
      </c>
      <c r="BC658" s="11">
        <f t="shared" ref="BC658:BI658" si="298">COUNTIF(BC196:BC305,"HĐH")</f>
        <v>1</v>
      </c>
      <c r="BD658" s="11">
        <f t="shared" si="298"/>
        <v>1</v>
      </c>
      <c r="BE658" s="11">
        <f t="shared" si="298"/>
        <v>0</v>
      </c>
      <c r="BF658" s="11">
        <f t="shared" si="298"/>
        <v>2</v>
      </c>
      <c r="BG658" s="11">
        <f t="shared" si="298"/>
        <v>1</v>
      </c>
      <c r="BH658" s="11">
        <f t="shared" si="298"/>
        <v>1</v>
      </c>
      <c r="BI658" s="11">
        <f t="shared" si="298"/>
        <v>0</v>
      </c>
      <c r="BJ658" s="8"/>
      <c r="BK658" s="8"/>
      <c r="BL658" s="8"/>
      <c r="BM658" s="8"/>
      <c r="BN658" s="8"/>
      <c r="BO658" s="8"/>
      <c r="BP658" s="8"/>
      <c r="BQ658" s="8"/>
      <c r="BR658" s="8"/>
      <c r="BS658" s="8"/>
      <c r="BT658" s="8"/>
      <c r="BU658" s="8"/>
      <c r="BV658" s="8"/>
      <c r="BW658" s="8"/>
      <c r="BX658" s="8"/>
      <c r="BY658" s="8"/>
      <c r="BZ658" s="8"/>
      <c r="CA658" s="8"/>
      <c r="CB658" s="8"/>
      <c r="CC658" s="8"/>
      <c r="CD658" s="8"/>
      <c r="CE658" s="8"/>
      <c r="CF658" s="8"/>
      <c r="CG658" s="8"/>
      <c r="CH658" s="8"/>
      <c r="CI658" s="8"/>
      <c r="CJ658" s="8"/>
      <c r="CK658" s="8"/>
      <c r="CL658" s="8"/>
      <c r="CM658" s="8"/>
      <c r="CN658" s="8"/>
      <c r="CO658" s="8"/>
      <c r="CP658" s="8"/>
      <c r="CQ658" s="8"/>
      <c r="CR658" s="8"/>
      <c r="CS658" s="8"/>
      <c r="CT658" s="8"/>
      <c r="CU658" s="8"/>
      <c r="CV658" s="8"/>
      <c r="CW658" s="8"/>
      <c r="CX658" s="8"/>
      <c r="CY658" s="8"/>
      <c r="CZ658" s="8"/>
      <c r="DA658" s="8"/>
      <c r="DB658" s="8"/>
      <c r="DC658" s="8"/>
      <c r="DD658" s="8"/>
      <c r="DE658" s="8"/>
      <c r="DF658" s="8"/>
      <c r="DG658" s="8"/>
      <c r="DH658" s="8"/>
      <c r="DI658" s="259"/>
    </row>
    <row r="659" spans="1:113" ht="24.75" customHeight="1" x14ac:dyDescent="0.25">
      <c r="A659" s="2"/>
      <c r="B659" s="621"/>
      <c r="C659" s="17" t="s">
        <v>2</v>
      </c>
      <c r="D659" s="542"/>
      <c r="E659" s="543"/>
      <c r="F659" s="81"/>
      <c r="G659" s="17"/>
      <c r="H659" s="277"/>
      <c r="I659" s="425"/>
      <c r="J659" s="18"/>
      <c r="K659" s="429"/>
      <c r="L659" s="413"/>
      <c r="M659" s="267"/>
      <c r="N659" s="267"/>
      <c r="O659" s="16"/>
      <c r="P659" s="267"/>
      <c r="Q659" s="267"/>
      <c r="R659" s="267"/>
      <c r="S659" s="267"/>
      <c r="T659" s="267"/>
      <c r="U659" s="267"/>
      <c r="V659" s="267"/>
      <c r="W659" s="267"/>
      <c r="X659" s="267"/>
      <c r="Y659" s="267"/>
      <c r="Z659" s="11"/>
      <c r="AA659" s="11"/>
      <c r="AB659" s="267">
        <v>1</v>
      </c>
      <c r="AC659" s="267">
        <v>1</v>
      </c>
      <c r="AD659" s="11">
        <v>2</v>
      </c>
      <c r="AE659" s="267">
        <v>2</v>
      </c>
      <c r="AF659" s="267">
        <v>1</v>
      </c>
      <c r="AG659" s="291">
        <v>2</v>
      </c>
      <c r="AH659" s="291">
        <v>1</v>
      </c>
      <c r="AI659" s="291">
        <v>2</v>
      </c>
      <c r="AJ659" s="291">
        <v>2</v>
      </c>
      <c r="AK659" s="267">
        <v>1</v>
      </c>
      <c r="AL659" s="267">
        <v>2</v>
      </c>
      <c r="AM659" s="267">
        <v>2</v>
      </c>
      <c r="AN659" s="267">
        <v>1</v>
      </c>
      <c r="AO659" s="267">
        <v>2</v>
      </c>
      <c r="AP659" s="11">
        <v>1</v>
      </c>
      <c r="AQ659" s="11">
        <f>COUNTIF(AQ311:AQ414,"HĐH")</f>
        <v>1</v>
      </c>
      <c r="AR659" s="11">
        <v>1</v>
      </c>
      <c r="AS659" s="11">
        <f>COUNTIF(AS311:AS414,"HĐH")</f>
        <v>2</v>
      </c>
      <c r="AT659" s="11">
        <v>1</v>
      </c>
      <c r="AU659" s="11">
        <f>COUNTIF(AU311:AU414,"HĐH")</f>
        <v>0</v>
      </c>
      <c r="AV659" s="11">
        <f>COUNTIF(AV311:AV414,"HĐH")</f>
        <v>2</v>
      </c>
      <c r="AW659" s="11">
        <f>COUNTIF(AW311:AW414,"HĐH")</f>
        <v>1</v>
      </c>
      <c r="AX659" s="11">
        <f>COUNTIF(AX311:AX414,"HĐH")</f>
        <v>1</v>
      </c>
      <c r="AY659" s="11">
        <f>COUNTIF(AY281:AY302,"HĐH")</f>
        <v>1</v>
      </c>
      <c r="AZ659" s="11">
        <f>COUNTIF(AZ281:AZ302,"HĐH")</f>
        <v>0</v>
      </c>
      <c r="BA659" s="11">
        <f>COUNTIF(BA281:BA302,"HĐH")</f>
        <v>0</v>
      </c>
      <c r="BB659" s="11">
        <f>COUNTIF(BB281:BB302,"HĐH")</f>
        <v>0</v>
      </c>
      <c r="BC659" s="11">
        <f t="shared" ref="BC659:BI659" si="299">COUNTIF(BC311:BC414,"HĐH")</f>
        <v>1</v>
      </c>
      <c r="BD659" s="11">
        <f t="shared" si="299"/>
        <v>2</v>
      </c>
      <c r="BE659" s="11">
        <f t="shared" si="299"/>
        <v>1</v>
      </c>
      <c r="BF659" s="11">
        <f t="shared" si="299"/>
        <v>0</v>
      </c>
      <c r="BG659" s="11">
        <f t="shared" si="299"/>
        <v>0</v>
      </c>
      <c r="BH659" s="11">
        <f t="shared" si="299"/>
        <v>1</v>
      </c>
      <c r="BI659" s="11">
        <f t="shared" si="299"/>
        <v>2</v>
      </c>
      <c r="BJ659" s="8"/>
      <c r="BK659" s="8"/>
      <c r="BL659" s="8"/>
      <c r="BM659" s="8"/>
      <c r="BN659" s="8"/>
      <c r="BO659" s="8"/>
      <c r="BP659" s="8"/>
      <c r="BQ659" s="8"/>
      <c r="BR659" s="8"/>
      <c r="BS659" s="8"/>
      <c r="BT659" s="8"/>
      <c r="BU659" s="8"/>
      <c r="BV659" s="8"/>
      <c r="BW659" s="8"/>
      <c r="BX659" s="8"/>
      <c r="BY659" s="8"/>
      <c r="BZ659" s="8"/>
      <c r="CA659" s="8"/>
      <c r="CB659" s="8"/>
      <c r="CC659" s="8"/>
      <c r="CD659" s="8"/>
      <c r="CE659" s="8"/>
      <c r="CF659" s="8"/>
      <c r="CG659" s="8"/>
      <c r="CH659" s="8"/>
      <c r="CI659" s="8"/>
      <c r="CJ659" s="8"/>
      <c r="CK659" s="8"/>
      <c r="CL659" s="8"/>
      <c r="CM659" s="8"/>
      <c r="CN659" s="8"/>
      <c r="CO659" s="8"/>
      <c r="CP659" s="8"/>
      <c r="CQ659" s="8"/>
      <c r="CR659" s="8"/>
      <c r="CS659" s="8"/>
      <c r="CT659" s="8"/>
      <c r="CU659" s="8"/>
      <c r="CV659" s="8"/>
      <c r="CW659" s="8"/>
      <c r="CX659" s="8"/>
      <c r="CY659" s="8"/>
      <c r="CZ659" s="8"/>
      <c r="DA659" s="8"/>
      <c r="DB659" s="8"/>
      <c r="DC659" s="8"/>
      <c r="DD659" s="8"/>
      <c r="DE659" s="8"/>
      <c r="DF659" s="8"/>
      <c r="DG659" s="8"/>
      <c r="DH659" s="8"/>
      <c r="DI659" s="259"/>
    </row>
    <row r="660" spans="1:113" ht="25.5" customHeight="1" x14ac:dyDescent="0.25">
      <c r="A660" s="2"/>
      <c r="B660" s="621"/>
      <c r="C660" s="17" t="s">
        <v>1</v>
      </c>
      <c r="D660" s="542"/>
      <c r="E660" s="543"/>
      <c r="F660" s="81"/>
      <c r="G660" s="17"/>
      <c r="H660" s="277"/>
      <c r="I660" s="425"/>
      <c r="J660" s="18"/>
      <c r="K660" s="429"/>
      <c r="L660" s="413"/>
      <c r="M660" s="267"/>
      <c r="N660" s="267"/>
      <c r="O660" s="16"/>
      <c r="P660" s="267"/>
      <c r="Q660" s="267"/>
      <c r="R660" s="267"/>
      <c r="S660" s="267"/>
      <c r="T660" s="267"/>
      <c r="U660" s="267"/>
      <c r="V660" s="267"/>
      <c r="W660" s="267"/>
      <c r="X660" s="267"/>
      <c r="Y660" s="267"/>
      <c r="Z660" s="11"/>
      <c r="AA660" s="11"/>
      <c r="AB660" s="267"/>
      <c r="AC660" s="267">
        <v>1</v>
      </c>
      <c r="AD660" s="11"/>
      <c r="AE660" s="267">
        <v>1</v>
      </c>
      <c r="AF660" s="267"/>
      <c r="AG660" s="291">
        <v>0</v>
      </c>
      <c r="AH660" s="291">
        <v>1</v>
      </c>
      <c r="AI660" s="291">
        <v>0</v>
      </c>
      <c r="AJ660" s="291">
        <v>0</v>
      </c>
      <c r="AK660" s="267">
        <f>COUNTIF(AK419:AK477,"HĐH")</f>
        <v>1</v>
      </c>
      <c r="AL660" s="267">
        <v>0</v>
      </c>
      <c r="AM660" s="267">
        <v>0</v>
      </c>
      <c r="AN660" s="267">
        <v>1</v>
      </c>
      <c r="AO660" s="267">
        <f>COUNTIF(AO419:AO477,"HĐH")</f>
        <v>0</v>
      </c>
      <c r="AP660" s="11">
        <f>COUNTIF(AP419:AP477,"HĐH")</f>
        <v>1</v>
      </c>
      <c r="AQ660" s="11">
        <f>COUNTIF(AQ419:AQ477,"HĐH")</f>
        <v>0</v>
      </c>
      <c r="AR660" s="11">
        <v>1</v>
      </c>
      <c r="AS660" s="11">
        <v>1</v>
      </c>
      <c r="AT660" s="11">
        <v>0</v>
      </c>
      <c r="AU660" s="11">
        <f>COUNTIF(AU419:AU477,"HĐH")</f>
        <v>1</v>
      </c>
      <c r="AV660" s="11">
        <f>COUNTIF(AV419:AV477,"HĐH")</f>
        <v>3</v>
      </c>
      <c r="AW660" s="11">
        <f>COUNTIF(AW419:AW477,"HĐH")</f>
        <v>0</v>
      </c>
      <c r="AX660" s="11">
        <f>COUNTIF(AX419:AX477,"HĐH")</f>
        <v>2</v>
      </c>
      <c r="AY660" s="11">
        <f>COUNTIF(AY303:AY475,"HĐH")</f>
        <v>1</v>
      </c>
      <c r="AZ660" s="11">
        <f>COUNTIF(AZ303:AZ475,"HĐH")</f>
        <v>1</v>
      </c>
      <c r="BA660" s="11">
        <f>COUNTIF(BA303:BA475,"HĐH")</f>
        <v>2</v>
      </c>
      <c r="BB660" s="11">
        <f>COUNTIF(BB303:BB475,"HĐH")</f>
        <v>1</v>
      </c>
      <c r="BC660" s="11">
        <f t="shared" ref="BC660:BI660" si="300">COUNTIF(BC419:BC477,"HĐH")</f>
        <v>0</v>
      </c>
      <c r="BD660" s="11">
        <f t="shared" si="300"/>
        <v>0</v>
      </c>
      <c r="BE660" s="11">
        <f t="shared" si="300"/>
        <v>0</v>
      </c>
      <c r="BF660" s="11">
        <f t="shared" si="300"/>
        <v>1</v>
      </c>
      <c r="BG660" s="11">
        <f t="shared" si="300"/>
        <v>0</v>
      </c>
      <c r="BH660" s="11">
        <f t="shared" si="300"/>
        <v>0</v>
      </c>
      <c r="BI660" s="11">
        <f t="shared" si="300"/>
        <v>1</v>
      </c>
      <c r="BJ660" s="8"/>
      <c r="BK660" s="8"/>
      <c r="BL660" s="8"/>
      <c r="BM660" s="8"/>
      <c r="BN660" s="8"/>
      <c r="BO660" s="8"/>
      <c r="BP660" s="8"/>
      <c r="BQ660" s="8"/>
      <c r="BR660" s="8"/>
      <c r="BS660" s="8"/>
      <c r="BT660" s="8"/>
      <c r="BU660" s="8"/>
      <c r="BV660" s="8"/>
      <c r="BW660" s="8"/>
      <c r="BX660" s="8"/>
      <c r="BY660" s="8"/>
      <c r="BZ660" s="8"/>
      <c r="CA660" s="8"/>
      <c r="CB660" s="8"/>
      <c r="CC660" s="8"/>
      <c r="CD660" s="8"/>
      <c r="CE660" s="8"/>
      <c r="CF660" s="8"/>
      <c r="CG660" s="8"/>
      <c r="CH660" s="8"/>
      <c r="CI660" s="8"/>
      <c r="CJ660" s="8"/>
      <c r="CK660" s="8"/>
      <c r="CL660" s="8"/>
      <c r="CM660" s="8"/>
      <c r="CN660" s="8"/>
      <c r="CO660" s="8"/>
      <c r="CP660" s="8"/>
      <c r="CQ660" s="8"/>
      <c r="CR660" s="8"/>
      <c r="CS660" s="8"/>
      <c r="CT660" s="8"/>
      <c r="CU660" s="8"/>
      <c r="CV660" s="8"/>
      <c r="CW660" s="8"/>
      <c r="CX660" s="8"/>
      <c r="CY660" s="8"/>
      <c r="CZ660" s="8"/>
      <c r="DA660" s="8"/>
      <c r="DB660" s="8"/>
      <c r="DC660" s="8"/>
      <c r="DD660" s="8"/>
      <c r="DE660" s="8"/>
      <c r="DF660" s="8"/>
      <c r="DG660" s="8"/>
      <c r="DH660" s="8"/>
      <c r="DI660" s="259"/>
    </row>
    <row r="661" spans="1:113" ht="18.75" customHeight="1" x14ac:dyDescent="0.25">
      <c r="A661" s="2"/>
      <c r="B661" s="622"/>
      <c r="C661" s="17" t="s">
        <v>0</v>
      </c>
      <c r="D661" s="542"/>
      <c r="E661" s="543"/>
      <c r="F661" s="81"/>
      <c r="G661" s="17"/>
      <c r="H661" s="277"/>
      <c r="I661" s="425"/>
      <c r="J661" s="18"/>
      <c r="K661" s="429"/>
      <c r="L661" s="413"/>
      <c r="M661" s="267"/>
      <c r="N661" s="267"/>
      <c r="O661" s="16"/>
      <c r="P661" s="267"/>
      <c r="Q661" s="267"/>
      <c r="R661" s="267"/>
      <c r="S661" s="267"/>
      <c r="T661" s="267"/>
      <c r="U661" s="267"/>
      <c r="V661" s="267"/>
      <c r="W661" s="267"/>
      <c r="X661" s="267"/>
      <c r="Y661" s="267"/>
      <c r="Z661" s="11"/>
      <c r="AA661" s="11"/>
      <c r="AB661" s="267">
        <v>2</v>
      </c>
      <c r="AC661" s="267">
        <v>1</v>
      </c>
      <c r="AD661" s="11">
        <v>2</v>
      </c>
      <c r="AE661" s="267">
        <v>1</v>
      </c>
      <c r="AF661" s="267">
        <v>1</v>
      </c>
      <c r="AG661" s="291">
        <v>1</v>
      </c>
      <c r="AH661" s="291">
        <v>1</v>
      </c>
      <c r="AI661" s="291">
        <v>1</v>
      </c>
      <c r="AJ661" s="291">
        <v>2</v>
      </c>
      <c r="AK661" s="267">
        <f>COUNTIF(AK490:AK631,"HĐH")</f>
        <v>1</v>
      </c>
      <c r="AL661" s="267">
        <v>1</v>
      </c>
      <c r="AM661" s="267">
        <v>2</v>
      </c>
      <c r="AN661" s="267">
        <f>COUNTIF(AN490:AN631,"HĐH")</f>
        <v>1</v>
      </c>
      <c r="AO661" s="267">
        <v>1</v>
      </c>
      <c r="AP661" s="11">
        <v>2</v>
      </c>
      <c r="AQ661" s="11">
        <v>2</v>
      </c>
      <c r="AR661" s="11">
        <v>1</v>
      </c>
      <c r="AS661" s="11">
        <v>1</v>
      </c>
      <c r="AT661" s="11">
        <v>1</v>
      </c>
      <c r="AU661" s="11">
        <f>COUNTIF(AU490:AU631,"HĐH")</f>
        <v>1</v>
      </c>
      <c r="AV661" s="11">
        <f>COUNTIF(AV490:AV631,"HĐH")</f>
        <v>3</v>
      </c>
      <c r="AW661" s="11">
        <v>2</v>
      </c>
      <c r="AX661" s="11">
        <f>COUNTIF(AX490:AX631,"HĐH")</f>
        <v>2</v>
      </c>
      <c r="AY661" s="11">
        <f>COUNTIF(AY476:AY629,"HĐH")</f>
        <v>0</v>
      </c>
      <c r="AZ661" s="11">
        <f>COUNTIF(AZ476:AZ629,"HĐH")</f>
        <v>1</v>
      </c>
      <c r="BA661" s="11">
        <f>COUNTIF(BA476:BA629,"HĐH")</f>
        <v>0</v>
      </c>
      <c r="BB661" s="11">
        <f>COUNTIF(BB476:BB629,"HĐH")</f>
        <v>1</v>
      </c>
      <c r="BC661" s="11">
        <f t="shared" ref="BC661:BI661" si="301">COUNTIF(BC490:BC631,"HĐH")</f>
        <v>1</v>
      </c>
      <c r="BD661" s="11">
        <f t="shared" si="301"/>
        <v>3</v>
      </c>
      <c r="BE661" s="11">
        <f t="shared" si="301"/>
        <v>2</v>
      </c>
      <c r="BF661" s="11">
        <f t="shared" si="301"/>
        <v>1</v>
      </c>
      <c r="BG661" s="11">
        <f t="shared" si="301"/>
        <v>2</v>
      </c>
      <c r="BH661" s="11">
        <f t="shared" si="301"/>
        <v>1</v>
      </c>
      <c r="BI661" s="11">
        <f t="shared" si="301"/>
        <v>1</v>
      </c>
      <c r="BJ661" s="8"/>
      <c r="BK661" s="8"/>
      <c r="BL661" s="8"/>
      <c r="BM661" s="8"/>
      <c r="BN661" s="8"/>
      <c r="BO661" s="8"/>
      <c r="BP661" s="8"/>
      <c r="BQ661" s="8"/>
      <c r="BR661" s="8"/>
      <c r="BS661" s="8"/>
      <c r="BT661" s="8"/>
      <c r="BU661" s="8"/>
      <c r="BV661" s="8"/>
      <c r="BW661" s="8"/>
      <c r="BX661" s="8"/>
      <c r="BY661" s="8"/>
      <c r="BZ661" s="8"/>
      <c r="CA661" s="8"/>
      <c r="CB661" s="8"/>
      <c r="CC661" s="8"/>
      <c r="CD661" s="8"/>
      <c r="CE661" s="8"/>
      <c r="CF661" s="8"/>
      <c r="CG661" s="8"/>
      <c r="CH661" s="8"/>
      <c r="CI661" s="8"/>
      <c r="CJ661" s="8"/>
      <c r="CK661" s="8"/>
      <c r="CL661" s="8"/>
      <c r="CM661" s="8"/>
      <c r="CN661" s="8"/>
      <c r="CO661" s="8"/>
      <c r="CP661" s="8"/>
      <c r="CQ661" s="8"/>
      <c r="CR661" s="8"/>
      <c r="CS661" s="8"/>
      <c r="CT661" s="8"/>
      <c r="CU661" s="8"/>
      <c r="CV661" s="8"/>
      <c r="CW661" s="8"/>
      <c r="CX661" s="8"/>
      <c r="CY661" s="8"/>
      <c r="CZ661" s="8"/>
      <c r="DA661" s="8"/>
      <c r="DB661" s="8"/>
      <c r="DC661" s="8"/>
      <c r="DD661" s="8"/>
      <c r="DE661" s="8"/>
      <c r="DF661" s="8"/>
      <c r="DG661" s="8"/>
      <c r="DH661" s="8"/>
      <c r="DI661" s="259"/>
    </row>
    <row r="662" spans="1:113" ht="18.75" customHeight="1" x14ac:dyDescent="0.25">
      <c r="A662" s="2"/>
      <c r="B662" s="13"/>
      <c r="C662" s="537" t="s">
        <v>1140</v>
      </c>
      <c r="D662" s="537"/>
      <c r="E662" s="538"/>
      <c r="F662" s="464"/>
      <c r="G662" s="15"/>
      <c r="H662" s="277"/>
      <c r="I662" s="426"/>
      <c r="J662" s="18"/>
      <c r="K662" s="429"/>
      <c r="L662" s="413"/>
      <c r="M662" s="12"/>
      <c r="N662" s="12"/>
      <c r="O662" s="14"/>
      <c r="P662" s="12"/>
      <c r="Q662" s="12"/>
      <c r="R662" s="12"/>
      <c r="S662" s="12"/>
      <c r="T662" s="12"/>
      <c r="U662" s="12"/>
      <c r="V662" s="12"/>
      <c r="W662" s="12"/>
      <c r="X662" s="12"/>
      <c r="Y662" s="12"/>
      <c r="Z662" s="10"/>
      <c r="AA662" s="10"/>
      <c r="AB662" s="12"/>
      <c r="AC662" s="12"/>
      <c r="AD662" s="10"/>
      <c r="AE662" s="12"/>
      <c r="AF662" s="12"/>
      <c r="AG662" s="13"/>
      <c r="AH662" s="13"/>
      <c r="AI662" s="13"/>
      <c r="AJ662" s="13"/>
      <c r="AK662" s="12"/>
      <c r="AL662" s="12"/>
      <c r="AM662" s="12"/>
      <c r="AN662" s="12"/>
      <c r="AO662" s="12"/>
      <c r="AP662" s="10"/>
      <c r="AQ662" s="10"/>
      <c r="AR662" s="10"/>
      <c r="AS662" s="10"/>
      <c r="AT662" s="10"/>
      <c r="AU662" s="10"/>
      <c r="AV662" s="10"/>
      <c r="AW662" s="10"/>
      <c r="AX662" s="10"/>
      <c r="AY662" s="11">
        <f>COUNTIF(AY633:AY640,"HĐH")</f>
        <v>1</v>
      </c>
      <c r="AZ662" s="11">
        <f>COUNTIF(AZ633:AZ640,"HĐH")</f>
        <v>1</v>
      </c>
      <c r="BA662" s="11">
        <f>COUNTIF(BA633:BA640,"HĐH")</f>
        <v>1</v>
      </c>
      <c r="BB662" s="11">
        <f>COUNTIF(BB633:BB640,"HĐH")</f>
        <v>1</v>
      </c>
      <c r="BC662" s="10"/>
      <c r="BD662" s="10"/>
      <c r="BE662" s="10"/>
      <c r="BF662" s="10"/>
      <c r="BG662" s="10"/>
      <c r="BH662" s="10"/>
      <c r="BI662" s="10"/>
      <c r="BJ662" s="9"/>
      <c r="BK662" s="9"/>
      <c r="BL662" s="9"/>
      <c r="BM662" s="9"/>
      <c r="BN662" s="9"/>
      <c r="BO662" s="9"/>
      <c r="BP662" s="9"/>
      <c r="BQ662" s="9"/>
      <c r="BR662" s="9"/>
      <c r="BS662" s="9"/>
      <c r="BT662" s="9"/>
      <c r="BU662" s="9"/>
      <c r="BV662" s="9"/>
      <c r="BW662" s="9"/>
      <c r="BX662" s="9"/>
      <c r="BY662" s="9"/>
      <c r="BZ662" s="9"/>
      <c r="CA662" s="9"/>
      <c r="CB662" s="9"/>
      <c r="CC662" s="9"/>
      <c r="CD662" s="9"/>
      <c r="CE662" s="9"/>
      <c r="CF662" s="9"/>
      <c r="CG662" s="9"/>
      <c r="CH662" s="9"/>
      <c r="CI662" s="9"/>
      <c r="CJ662" s="9"/>
      <c r="CK662" s="9"/>
      <c r="CL662" s="9"/>
      <c r="CM662" s="9"/>
      <c r="CN662" s="9"/>
      <c r="CO662" s="9"/>
      <c r="CP662" s="9"/>
      <c r="CQ662" s="9"/>
      <c r="CR662" s="9"/>
      <c r="CS662" s="9"/>
      <c r="CT662" s="9"/>
      <c r="CU662" s="9"/>
      <c r="CV662" s="9"/>
      <c r="CW662" s="9"/>
      <c r="CX662" s="9"/>
      <c r="CY662" s="9"/>
      <c r="CZ662" s="9"/>
      <c r="DA662" s="9"/>
      <c r="DB662" s="9"/>
      <c r="DC662" s="9"/>
      <c r="DD662" s="9"/>
      <c r="DE662" s="9"/>
      <c r="DF662" s="9"/>
      <c r="DG662" s="9"/>
      <c r="DH662" s="9"/>
      <c r="DI662" s="259"/>
    </row>
    <row r="663" spans="1:113" x14ac:dyDescent="0.25">
      <c r="B663" s="618"/>
      <c r="DI663" s="7"/>
    </row>
    <row r="664" spans="1:113" x14ac:dyDescent="0.25">
      <c r="B664" s="618"/>
      <c r="DI664" s="7"/>
    </row>
    <row r="665" spans="1:113" x14ac:dyDescent="0.25">
      <c r="B665" s="618"/>
      <c r="DI665" s="7"/>
    </row>
    <row r="666" spans="1:113" x14ac:dyDescent="0.25">
      <c r="B666" s="618"/>
      <c r="CY666" s="618"/>
      <c r="CZ666" s="619"/>
      <c r="DA666" s="617"/>
      <c r="DB666" s="617"/>
      <c r="DC666" s="617"/>
      <c r="DD666" s="617"/>
      <c r="DG666" s="617"/>
      <c r="DH666" s="617"/>
    </row>
    <row r="667" spans="1:113" x14ac:dyDescent="0.25">
      <c r="B667" s="618"/>
      <c r="CY667" s="618"/>
      <c r="CZ667" s="619"/>
      <c r="DA667" s="617"/>
      <c r="DB667" s="617"/>
      <c r="DC667" s="617"/>
      <c r="DD667" s="617"/>
      <c r="DG667" s="617"/>
      <c r="DH667" s="617"/>
    </row>
    <row r="669" spans="1:113" x14ac:dyDescent="0.25">
      <c r="B669" s="618"/>
    </row>
    <row r="670" spans="1:113" x14ac:dyDescent="0.25">
      <c r="B670" s="618"/>
    </row>
    <row r="671" spans="1:113" x14ac:dyDescent="0.25">
      <c r="B671" s="618"/>
    </row>
    <row r="672" spans="1:113" x14ac:dyDescent="0.25">
      <c r="B672" s="618"/>
    </row>
    <row r="673" spans="2:112" x14ac:dyDescent="0.25">
      <c r="B673" s="618"/>
    </row>
    <row r="674" spans="2:112" x14ac:dyDescent="0.25">
      <c r="B674" s="618"/>
      <c r="CY674" s="618"/>
      <c r="CZ674" s="619"/>
      <c r="DA674" s="617"/>
      <c r="DB674" s="617"/>
      <c r="DC674" s="617"/>
      <c r="DD674" s="617"/>
      <c r="DG674" s="617"/>
      <c r="DH674" s="617"/>
    </row>
    <row r="675" spans="2:112" x14ac:dyDescent="0.25">
      <c r="B675" s="618"/>
      <c r="CY675" s="618"/>
      <c r="CZ675" s="619"/>
      <c r="DA675" s="617"/>
      <c r="DB675" s="617"/>
      <c r="DC675" s="617"/>
      <c r="DD675" s="617"/>
      <c r="DG675" s="617"/>
      <c r="DH675" s="617"/>
    </row>
    <row r="676" spans="2:112" x14ac:dyDescent="0.25">
      <c r="B676" s="618"/>
    </row>
    <row r="677" spans="2:112" x14ac:dyDescent="0.25">
      <c r="B677" s="618"/>
    </row>
    <row r="678" spans="2:112" x14ac:dyDescent="0.25">
      <c r="B678" s="618"/>
    </row>
    <row r="679" spans="2:112" x14ac:dyDescent="0.25">
      <c r="B679" s="618"/>
    </row>
    <row r="680" spans="2:112" x14ac:dyDescent="0.25">
      <c r="B680" s="618"/>
    </row>
    <row r="681" spans="2:112" x14ac:dyDescent="0.25">
      <c r="B681" s="618"/>
      <c r="CY681" s="618"/>
      <c r="CZ681" s="619"/>
      <c r="DA681" s="617"/>
      <c r="DB681" s="617"/>
      <c r="DC681" s="617"/>
      <c r="DD681" s="617"/>
      <c r="DG681" s="617"/>
      <c r="DH681" s="617"/>
    </row>
    <row r="682" spans="2:112" x14ac:dyDescent="0.25">
      <c r="B682" s="618"/>
      <c r="CY682" s="618"/>
      <c r="CZ682" s="619"/>
      <c r="DA682" s="617"/>
      <c r="DB682" s="617"/>
      <c r="DC682" s="617"/>
      <c r="DD682" s="617"/>
      <c r="DG682" s="617"/>
      <c r="DH682" s="617"/>
    </row>
    <row r="683" spans="2:112" x14ac:dyDescent="0.25">
      <c r="B683" s="618"/>
    </row>
    <row r="684" spans="2:112" x14ac:dyDescent="0.25">
      <c r="B684" s="618"/>
    </row>
    <row r="685" spans="2:112" x14ac:dyDescent="0.25">
      <c r="B685" s="618"/>
    </row>
    <row r="686" spans="2:112" x14ac:dyDescent="0.25">
      <c r="B686" s="618"/>
    </row>
    <row r="687" spans="2:112" x14ac:dyDescent="0.25">
      <c r="B687" s="618"/>
    </row>
    <row r="688" spans="2:112" x14ac:dyDescent="0.25">
      <c r="B688" s="618"/>
      <c r="CY688" s="618"/>
      <c r="CZ688" s="619"/>
      <c r="DA688" s="617"/>
      <c r="DB688" s="617"/>
      <c r="DC688" s="617"/>
      <c r="DD688" s="617"/>
      <c r="DG688" s="617"/>
      <c r="DH688" s="617"/>
    </row>
    <row r="689" spans="2:112" x14ac:dyDescent="0.25">
      <c r="B689" s="618"/>
      <c r="CY689" s="618"/>
      <c r="CZ689" s="619"/>
      <c r="DA689" s="617"/>
      <c r="DB689" s="617"/>
      <c r="DC689" s="617"/>
      <c r="DD689" s="617"/>
      <c r="DG689" s="617"/>
      <c r="DH689" s="617"/>
    </row>
    <row r="690" spans="2:112" x14ac:dyDescent="0.25">
      <c r="B690" s="618"/>
    </row>
    <row r="691" spans="2:112" x14ac:dyDescent="0.25">
      <c r="B691" s="618"/>
    </row>
    <row r="692" spans="2:112" x14ac:dyDescent="0.25">
      <c r="B692" s="618"/>
    </row>
    <row r="693" spans="2:112" x14ac:dyDescent="0.25">
      <c r="B693" s="618"/>
    </row>
    <row r="694" spans="2:112" x14ac:dyDescent="0.25">
      <c r="B694" s="618"/>
    </row>
    <row r="695" spans="2:112" x14ac:dyDescent="0.25">
      <c r="B695" s="618"/>
      <c r="CY695" s="618"/>
      <c r="CZ695" s="619"/>
      <c r="DA695" s="617"/>
      <c r="DB695" s="617"/>
      <c r="DC695" s="617"/>
      <c r="DD695" s="617"/>
      <c r="DG695" s="617"/>
      <c r="DH695" s="617"/>
    </row>
    <row r="696" spans="2:112" x14ac:dyDescent="0.25">
      <c r="B696" s="618"/>
      <c r="CY696" s="618"/>
      <c r="CZ696" s="619"/>
      <c r="DA696" s="617"/>
      <c r="DB696" s="617"/>
      <c r="DC696" s="617"/>
      <c r="DD696" s="617"/>
      <c r="DG696" s="617"/>
      <c r="DH696" s="617"/>
    </row>
    <row r="697" spans="2:112" x14ac:dyDescent="0.25">
      <c r="B697" s="618"/>
    </row>
    <row r="698" spans="2:112" x14ac:dyDescent="0.25">
      <c r="B698" s="618"/>
    </row>
    <row r="699" spans="2:112" x14ac:dyDescent="0.25">
      <c r="B699" s="618"/>
    </row>
    <row r="700" spans="2:112" x14ac:dyDescent="0.25">
      <c r="B700" s="618"/>
    </row>
    <row r="701" spans="2:112" x14ac:dyDescent="0.25">
      <c r="B701" s="618"/>
    </row>
    <row r="702" spans="2:112" x14ac:dyDescent="0.25">
      <c r="B702" s="618"/>
      <c r="CY702" s="618"/>
      <c r="CZ702" s="619"/>
      <c r="DA702" s="617"/>
      <c r="DB702" s="617"/>
      <c r="DC702" s="617"/>
      <c r="DD702" s="617"/>
      <c r="DG702" s="617"/>
      <c r="DH702" s="617"/>
    </row>
    <row r="703" spans="2:112" x14ac:dyDescent="0.25">
      <c r="B703" s="618"/>
      <c r="CY703" s="618"/>
      <c r="CZ703" s="619"/>
      <c r="DA703" s="617"/>
      <c r="DB703" s="617"/>
      <c r="DC703" s="617"/>
      <c r="DD703" s="617"/>
      <c r="DG703" s="617"/>
      <c r="DH703" s="617"/>
    </row>
    <row r="704" spans="2:112" x14ac:dyDescent="0.25">
      <c r="B704" s="618"/>
    </row>
    <row r="705" spans="2:112" x14ac:dyDescent="0.25">
      <c r="B705" s="618"/>
    </row>
    <row r="706" spans="2:112" x14ac:dyDescent="0.25">
      <c r="B706" s="618"/>
    </row>
    <row r="707" spans="2:112" x14ac:dyDescent="0.25">
      <c r="B707" s="618"/>
    </row>
    <row r="708" spans="2:112" x14ac:dyDescent="0.25">
      <c r="B708" s="618"/>
    </row>
    <row r="709" spans="2:112" x14ac:dyDescent="0.25">
      <c r="B709" s="618"/>
      <c r="CY709" s="618"/>
      <c r="CZ709" s="619"/>
      <c r="DA709" s="617"/>
      <c r="DB709" s="617"/>
      <c r="DC709" s="617"/>
      <c r="DD709" s="617"/>
      <c r="DG709" s="617"/>
      <c r="DH709" s="617"/>
    </row>
    <row r="710" spans="2:112" x14ac:dyDescent="0.25">
      <c r="B710" s="618"/>
      <c r="CY710" s="618"/>
      <c r="CZ710" s="619"/>
      <c r="DA710" s="617"/>
      <c r="DB710" s="617"/>
      <c r="DC710" s="617"/>
      <c r="DD710" s="617"/>
      <c r="DG710" s="617"/>
      <c r="DH710" s="617"/>
    </row>
    <row r="711" spans="2:112" x14ac:dyDescent="0.25">
      <c r="B711" s="618"/>
    </row>
    <row r="712" spans="2:112" x14ac:dyDescent="0.25">
      <c r="B712" s="618"/>
    </row>
    <row r="713" spans="2:112" x14ac:dyDescent="0.25">
      <c r="B713" s="618"/>
    </row>
    <row r="714" spans="2:112" x14ac:dyDescent="0.25">
      <c r="B714" s="618"/>
    </row>
    <row r="715" spans="2:112" x14ac:dyDescent="0.25">
      <c r="B715" s="618"/>
    </row>
    <row r="716" spans="2:112" x14ac:dyDescent="0.25">
      <c r="B716" s="618"/>
      <c r="CY716" s="618"/>
      <c r="CZ716" s="619"/>
      <c r="DA716" s="617"/>
      <c r="DB716" s="617"/>
      <c r="DC716" s="617"/>
      <c r="DD716" s="617"/>
      <c r="DG716" s="617"/>
      <c r="DH716" s="617"/>
    </row>
    <row r="717" spans="2:112" x14ac:dyDescent="0.25">
      <c r="B717" s="618"/>
      <c r="CY717" s="618"/>
      <c r="CZ717" s="619"/>
      <c r="DA717" s="617"/>
      <c r="DB717" s="617"/>
      <c r="DC717" s="617"/>
      <c r="DD717" s="617"/>
      <c r="DG717" s="617"/>
      <c r="DH717" s="617"/>
    </row>
    <row r="718" spans="2:112" x14ac:dyDescent="0.25">
      <c r="B718" s="618"/>
    </row>
    <row r="719" spans="2:112" x14ac:dyDescent="0.25">
      <c r="B719" s="618"/>
    </row>
    <row r="720" spans="2:112" x14ac:dyDescent="0.25">
      <c r="B720" s="618"/>
    </row>
    <row r="721" spans="2:112" x14ac:dyDescent="0.25">
      <c r="B721" s="618"/>
    </row>
    <row r="722" spans="2:112" x14ac:dyDescent="0.25">
      <c r="B722" s="618"/>
    </row>
    <row r="723" spans="2:112" x14ac:dyDescent="0.25">
      <c r="B723" s="618"/>
      <c r="CY723" s="618"/>
      <c r="CZ723" s="619"/>
      <c r="DA723" s="617"/>
      <c r="DB723" s="617"/>
      <c r="DC723" s="617"/>
      <c r="DD723" s="617"/>
      <c r="DG723" s="617"/>
      <c r="DH723" s="617"/>
    </row>
    <row r="724" spans="2:112" x14ac:dyDescent="0.25">
      <c r="B724" s="618"/>
      <c r="CY724" s="618"/>
      <c r="CZ724" s="619"/>
      <c r="DA724" s="617"/>
      <c r="DB724" s="617"/>
      <c r="DC724" s="617"/>
      <c r="DD724" s="617"/>
      <c r="DG724" s="617"/>
      <c r="DH724" s="617"/>
    </row>
    <row r="725" spans="2:112" x14ac:dyDescent="0.25">
      <c r="B725" s="618"/>
    </row>
    <row r="726" spans="2:112" x14ac:dyDescent="0.25">
      <c r="B726" s="618"/>
    </row>
    <row r="727" spans="2:112" x14ac:dyDescent="0.25">
      <c r="B727" s="618"/>
    </row>
    <row r="728" spans="2:112" x14ac:dyDescent="0.25">
      <c r="B728" s="618"/>
    </row>
    <row r="729" spans="2:112" x14ac:dyDescent="0.25">
      <c r="B729" s="618"/>
    </row>
    <row r="730" spans="2:112" x14ac:dyDescent="0.25">
      <c r="B730" s="618"/>
      <c r="CY730" s="618"/>
      <c r="CZ730" s="619"/>
      <c r="DA730" s="617"/>
      <c r="DB730" s="617"/>
      <c r="DC730" s="617"/>
      <c r="DD730" s="617"/>
      <c r="DG730" s="617"/>
      <c r="DH730" s="617"/>
    </row>
    <row r="731" spans="2:112" x14ac:dyDescent="0.25">
      <c r="B731" s="618"/>
      <c r="CY731" s="618"/>
      <c r="CZ731" s="619"/>
      <c r="DA731" s="617"/>
      <c r="DB731" s="617"/>
      <c r="DC731" s="617"/>
      <c r="DD731" s="617"/>
      <c r="DG731" s="617"/>
      <c r="DH731" s="617"/>
    </row>
    <row r="732" spans="2:112" x14ac:dyDescent="0.25">
      <c r="B732" s="618"/>
    </row>
    <row r="733" spans="2:112" x14ac:dyDescent="0.25">
      <c r="B733" s="618"/>
    </row>
    <row r="734" spans="2:112" x14ac:dyDescent="0.25">
      <c r="B734" s="618"/>
    </row>
    <row r="735" spans="2:112" x14ac:dyDescent="0.25">
      <c r="B735" s="618"/>
    </row>
    <row r="736" spans="2:112" x14ac:dyDescent="0.25">
      <c r="B736" s="618"/>
    </row>
    <row r="737" spans="2:112" x14ac:dyDescent="0.25">
      <c r="B737" s="618"/>
      <c r="CY737" s="618"/>
      <c r="CZ737" s="619"/>
      <c r="DA737" s="617"/>
      <c r="DB737" s="617"/>
      <c r="DC737" s="617"/>
      <c r="DD737" s="617"/>
      <c r="DG737" s="617"/>
      <c r="DH737" s="617"/>
    </row>
    <row r="738" spans="2:112" x14ac:dyDescent="0.25">
      <c r="B738" s="618"/>
      <c r="CY738" s="618"/>
      <c r="CZ738" s="619"/>
      <c r="DA738" s="617"/>
      <c r="DB738" s="617"/>
      <c r="DC738" s="617"/>
      <c r="DD738" s="617"/>
      <c r="DG738" s="617"/>
      <c r="DH738" s="617"/>
    </row>
    <row r="739" spans="2:112" x14ac:dyDescent="0.25">
      <c r="B739" s="618"/>
    </row>
    <row r="740" spans="2:112" x14ac:dyDescent="0.25">
      <c r="B740" s="618"/>
    </row>
    <row r="741" spans="2:112" x14ac:dyDescent="0.25">
      <c r="B741" s="618"/>
    </row>
    <row r="742" spans="2:112" x14ac:dyDescent="0.25">
      <c r="B742" s="618"/>
    </row>
    <row r="743" spans="2:112" x14ac:dyDescent="0.25">
      <c r="B743" s="618"/>
    </row>
    <row r="744" spans="2:112" x14ac:dyDescent="0.25">
      <c r="B744" s="618"/>
      <c r="CY744" s="618"/>
      <c r="CZ744" s="619"/>
      <c r="DA744" s="617"/>
      <c r="DB744" s="617"/>
      <c r="DC744" s="617"/>
      <c r="DD744" s="617"/>
      <c r="DG744" s="617"/>
      <c r="DH744" s="617"/>
    </row>
    <row r="745" spans="2:112" x14ac:dyDescent="0.25">
      <c r="B745" s="618"/>
      <c r="CY745" s="618"/>
      <c r="CZ745" s="619"/>
      <c r="DA745" s="617"/>
      <c r="DB745" s="617"/>
      <c r="DC745" s="617"/>
      <c r="DD745" s="617"/>
      <c r="DG745" s="617"/>
      <c r="DH745" s="617"/>
    </row>
    <row r="746" spans="2:112" x14ac:dyDescent="0.25">
      <c r="B746" s="618"/>
    </row>
    <row r="747" spans="2:112" x14ac:dyDescent="0.25">
      <c r="B747" s="618"/>
    </row>
    <row r="748" spans="2:112" x14ac:dyDescent="0.25">
      <c r="B748" s="618"/>
    </row>
    <row r="749" spans="2:112" x14ac:dyDescent="0.25">
      <c r="B749" s="618"/>
    </row>
    <row r="750" spans="2:112" x14ac:dyDescent="0.25">
      <c r="B750" s="618"/>
    </row>
    <row r="751" spans="2:112" x14ac:dyDescent="0.25">
      <c r="B751" s="618"/>
      <c r="CY751" s="618"/>
      <c r="CZ751" s="619"/>
      <c r="DA751" s="617"/>
      <c r="DB751" s="617"/>
      <c r="DC751" s="617"/>
      <c r="DD751" s="617"/>
      <c r="DG751" s="617"/>
      <c r="DH751" s="617"/>
    </row>
    <row r="752" spans="2:112" x14ac:dyDescent="0.25">
      <c r="B752" s="618"/>
      <c r="CY752" s="618"/>
      <c r="CZ752" s="619"/>
      <c r="DA752" s="617"/>
      <c r="DB752" s="617"/>
      <c r="DC752" s="617"/>
      <c r="DD752" s="617"/>
      <c r="DG752" s="617"/>
      <c r="DH752" s="617"/>
    </row>
    <row r="753" spans="2:112" x14ac:dyDescent="0.25">
      <c r="B753" s="618"/>
    </row>
    <row r="754" spans="2:112" x14ac:dyDescent="0.25">
      <c r="B754" s="618"/>
    </row>
    <row r="755" spans="2:112" x14ac:dyDescent="0.25">
      <c r="B755" s="618"/>
    </row>
    <row r="756" spans="2:112" x14ac:dyDescent="0.25">
      <c r="B756" s="618"/>
    </row>
    <row r="757" spans="2:112" x14ac:dyDescent="0.25">
      <c r="B757" s="618"/>
    </row>
    <row r="758" spans="2:112" x14ac:dyDescent="0.25">
      <c r="B758" s="618"/>
      <c r="CY758" s="618"/>
      <c r="CZ758" s="619"/>
      <c r="DA758" s="617"/>
      <c r="DB758" s="617"/>
      <c r="DC758" s="617"/>
      <c r="DD758" s="617"/>
      <c r="DG758" s="617"/>
      <c r="DH758" s="617"/>
    </row>
    <row r="759" spans="2:112" x14ac:dyDescent="0.25">
      <c r="B759" s="618"/>
      <c r="CY759" s="618"/>
      <c r="CZ759" s="619"/>
      <c r="DA759" s="617"/>
      <c r="DB759" s="617"/>
      <c r="DC759" s="617"/>
      <c r="DD759" s="617"/>
      <c r="DG759" s="617"/>
      <c r="DH759" s="617"/>
    </row>
    <row r="760" spans="2:112" x14ac:dyDescent="0.25">
      <c r="B760" s="618"/>
    </row>
    <row r="761" spans="2:112" x14ac:dyDescent="0.25">
      <c r="B761" s="618"/>
    </row>
    <row r="762" spans="2:112" x14ac:dyDescent="0.25">
      <c r="B762" s="618"/>
    </row>
    <row r="763" spans="2:112" x14ac:dyDescent="0.25">
      <c r="B763" s="618"/>
    </row>
    <row r="764" spans="2:112" x14ac:dyDescent="0.25">
      <c r="B764" s="618"/>
    </row>
    <row r="765" spans="2:112" x14ac:dyDescent="0.25">
      <c r="B765" s="618"/>
      <c r="CY765" s="618"/>
      <c r="CZ765" s="619"/>
      <c r="DA765" s="617"/>
      <c r="DB765" s="617"/>
      <c r="DC765" s="617"/>
      <c r="DD765" s="617"/>
      <c r="DG765" s="617"/>
      <c r="DH765" s="617"/>
    </row>
    <row r="766" spans="2:112" x14ac:dyDescent="0.25">
      <c r="B766" s="618"/>
      <c r="CY766" s="618"/>
      <c r="CZ766" s="619"/>
      <c r="DA766" s="617"/>
      <c r="DB766" s="617"/>
      <c r="DC766" s="617"/>
      <c r="DD766" s="617"/>
      <c r="DG766" s="617"/>
      <c r="DH766" s="617"/>
    </row>
  </sheetData>
  <autoFilter ref="A5:DI662">
    <filterColumn colId="9">
      <filters blank="1">
        <filter val="#"/>
        <filter val="*"/>
        <filter val="BVMT"/>
      </filters>
    </filterColumn>
  </autoFilter>
  <mergeCells count="735">
    <mergeCell ref="C314:H314"/>
    <mergeCell ref="C439:H439"/>
    <mergeCell ref="H633:H634"/>
    <mergeCell ref="A207:A208"/>
    <mergeCell ref="B207:B208"/>
    <mergeCell ref="A249:A250"/>
    <mergeCell ref="C249:C250"/>
    <mergeCell ref="D249:D250"/>
    <mergeCell ref="E249:E250"/>
    <mergeCell ref="F249:F250"/>
    <mergeCell ref="G249:G250"/>
    <mergeCell ref="G239:G243"/>
    <mergeCell ref="A245:A247"/>
    <mergeCell ref="C252:H252"/>
    <mergeCell ref="C470:H470"/>
    <mergeCell ref="C472:C473"/>
    <mergeCell ref="E472:E473"/>
    <mergeCell ref="F445:F448"/>
    <mergeCell ref="B245:B247"/>
    <mergeCell ref="C245:C247"/>
    <mergeCell ref="D245:D247"/>
    <mergeCell ref="A239:A243"/>
    <mergeCell ref="B239:B243"/>
    <mergeCell ref="C8:DI8"/>
    <mergeCell ref="E209:E212"/>
    <mergeCell ref="F209:F212"/>
    <mergeCell ref="C36:H36"/>
    <mergeCell ref="C42:H42"/>
    <mergeCell ref="C51:H51"/>
    <mergeCell ref="C108:H108"/>
    <mergeCell ref="C116:H116"/>
    <mergeCell ref="E105:E106"/>
    <mergeCell ref="F133:F134"/>
    <mergeCell ref="S135:S136"/>
    <mergeCell ref="T135:T136"/>
    <mergeCell ref="U135:U136"/>
    <mergeCell ref="V135:V136"/>
    <mergeCell ref="L135:L136"/>
    <mergeCell ref="M135:M136"/>
    <mergeCell ref="N135:N136"/>
    <mergeCell ref="O135:O136"/>
    <mergeCell ref="P135:P136"/>
    <mergeCell ref="G151:G161"/>
    <mergeCell ref="C61:H61"/>
    <mergeCell ref="C81:H81"/>
    <mergeCell ref="C73:C76"/>
    <mergeCell ref="D73:D76"/>
    <mergeCell ref="AA3:AA5"/>
    <mergeCell ref="AB3:AD3"/>
    <mergeCell ref="C1:DI1"/>
    <mergeCell ref="A3:A5"/>
    <mergeCell ref="C3:D4"/>
    <mergeCell ref="E3:F4"/>
    <mergeCell ref="G3:G4"/>
    <mergeCell ref="H3:H4"/>
    <mergeCell ref="I3:I4"/>
    <mergeCell ref="J3:J4"/>
    <mergeCell ref="K3:K4"/>
    <mergeCell ref="L3:L4"/>
    <mergeCell ref="AY3:BB3"/>
    <mergeCell ref="BC3:BD3"/>
    <mergeCell ref="BE3:BG3"/>
    <mergeCell ref="BH3:BI3"/>
    <mergeCell ref="BJ3:CX3"/>
    <mergeCell ref="CY3:DF3"/>
    <mergeCell ref="AE3:AF3"/>
    <mergeCell ref="AG3:AJ3"/>
    <mergeCell ref="BU4:BU5"/>
    <mergeCell ref="CV4:CV5"/>
    <mergeCell ref="CW4:CW5"/>
    <mergeCell ref="CX4:CX5"/>
    <mergeCell ref="C6:DI6"/>
    <mergeCell ref="C7:DI7"/>
    <mergeCell ref="AP3:AT3"/>
    <mergeCell ref="AU3:AV3"/>
    <mergeCell ref="AW3:AX3"/>
    <mergeCell ref="DG3:DH3"/>
    <mergeCell ref="DI3:DI5"/>
    <mergeCell ref="BJ4:BJ5"/>
    <mergeCell ref="BK4:BK5"/>
    <mergeCell ref="BL4:BL5"/>
    <mergeCell ref="BM4:BM5"/>
    <mergeCell ref="BN4:BN5"/>
    <mergeCell ref="BO4:BO5"/>
    <mergeCell ref="BP4:BP5"/>
    <mergeCell ref="BQ4:BQ5"/>
    <mergeCell ref="BX4:BX5"/>
    <mergeCell ref="BY4:BY5"/>
    <mergeCell ref="BZ4:BZ5"/>
    <mergeCell ref="CA4:CA5"/>
    <mergeCell ref="CB4:CB5"/>
    <mergeCell ref="CC4:CC5"/>
    <mergeCell ref="BR4:BR5"/>
    <mergeCell ref="BS4:BS5"/>
    <mergeCell ref="BT4:BT5"/>
    <mergeCell ref="CP4:CP5"/>
    <mergeCell ref="CQ4:CQ5"/>
    <mergeCell ref="CR4:CR5"/>
    <mergeCell ref="CS4:CS5"/>
    <mergeCell ref="CT4:CT5"/>
    <mergeCell ref="CU4:CU5"/>
    <mergeCell ref="CJ4:CJ5"/>
    <mergeCell ref="CK4:CK5"/>
    <mergeCell ref="CL4:CL5"/>
    <mergeCell ref="CM4:CM5"/>
    <mergeCell ref="CN4:CN5"/>
    <mergeCell ref="CO4:CO5"/>
    <mergeCell ref="CD4:CD5"/>
    <mergeCell ref="CE4:CE5"/>
    <mergeCell ref="CF4:CF5"/>
    <mergeCell ref="CG4:CG5"/>
    <mergeCell ref="M3:M4"/>
    <mergeCell ref="N3:N4"/>
    <mergeCell ref="CH4:CH5"/>
    <mergeCell ref="CI4:CI5"/>
    <mergeCell ref="A63:A67"/>
    <mergeCell ref="B63:B67"/>
    <mergeCell ref="C63:C67"/>
    <mergeCell ref="D63:D67"/>
    <mergeCell ref="E63:E67"/>
    <mergeCell ref="F63:F67"/>
    <mergeCell ref="G63:G67"/>
    <mergeCell ref="G9:G19"/>
    <mergeCell ref="O9:O19"/>
    <mergeCell ref="A9:A19"/>
    <mergeCell ref="B9:B19"/>
    <mergeCell ref="C9:C19"/>
    <mergeCell ref="D9:D19"/>
    <mergeCell ref="E9:E19"/>
    <mergeCell ref="F9:F19"/>
    <mergeCell ref="BV4:BV5"/>
    <mergeCell ref="BW4:BW5"/>
    <mergeCell ref="O3:O4"/>
    <mergeCell ref="P3:Z3"/>
    <mergeCell ref="AK3:AO3"/>
    <mergeCell ref="A81:A82"/>
    <mergeCell ref="B81:B82"/>
    <mergeCell ref="A83:A86"/>
    <mergeCell ref="C83:C89"/>
    <mergeCell ref="E83:E90"/>
    <mergeCell ref="F83:F90"/>
    <mergeCell ref="G68:G70"/>
    <mergeCell ref="A77:A78"/>
    <mergeCell ref="B77:B78"/>
    <mergeCell ref="C77:C78"/>
    <mergeCell ref="D77:D78"/>
    <mergeCell ref="E77:E78"/>
    <mergeCell ref="F77:F78"/>
    <mergeCell ref="G77:G78"/>
    <mergeCell ref="A68:A70"/>
    <mergeCell ref="B68:B70"/>
    <mergeCell ref="C68:C70"/>
    <mergeCell ref="D68:D70"/>
    <mergeCell ref="E68:E70"/>
    <mergeCell ref="F68:F70"/>
    <mergeCell ref="E73:E76"/>
    <mergeCell ref="F73:F76"/>
    <mergeCell ref="A96:A98"/>
    <mergeCell ref="C96:C98"/>
    <mergeCell ref="D96:D98"/>
    <mergeCell ref="E96:E98"/>
    <mergeCell ref="F96:F98"/>
    <mergeCell ref="A100:A102"/>
    <mergeCell ref="C100:C102"/>
    <mergeCell ref="D100:D102"/>
    <mergeCell ref="E100:E102"/>
    <mergeCell ref="F100:F102"/>
    <mergeCell ref="A73:A76"/>
    <mergeCell ref="A117:A122"/>
    <mergeCell ref="B117:B122"/>
    <mergeCell ref="C117:C122"/>
    <mergeCell ref="A125:A126"/>
    <mergeCell ref="C125:C126"/>
    <mergeCell ref="D125:D126"/>
    <mergeCell ref="A105:A106"/>
    <mergeCell ref="C105:C106"/>
    <mergeCell ref="D105:D106"/>
    <mergeCell ref="B135:B136"/>
    <mergeCell ref="G135:G136"/>
    <mergeCell ref="E125:E126"/>
    <mergeCell ref="B127:B132"/>
    <mergeCell ref="A133:A134"/>
    <mergeCell ref="D133:D134"/>
    <mergeCell ref="E133:E134"/>
    <mergeCell ref="E127:E130"/>
    <mergeCell ref="D127:D130"/>
    <mergeCell ref="A127:A130"/>
    <mergeCell ref="C127:C130"/>
    <mergeCell ref="A140:A145"/>
    <mergeCell ref="B140:B145"/>
    <mergeCell ref="D140:D145"/>
    <mergeCell ref="E141:E142"/>
    <mergeCell ref="F141:F142"/>
    <mergeCell ref="G141:G142"/>
    <mergeCell ref="AC135:AC136"/>
    <mergeCell ref="AD135:AD136"/>
    <mergeCell ref="A136:A137"/>
    <mergeCell ref="C136:C145"/>
    <mergeCell ref="D136:D139"/>
    <mergeCell ref="A138:A139"/>
    <mergeCell ref="B138:B139"/>
    <mergeCell ref="E138:E139"/>
    <mergeCell ref="F138:F139"/>
    <mergeCell ref="G138:G139"/>
    <mergeCell ref="W135:W136"/>
    <mergeCell ref="X135:X136"/>
    <mergeCell ref="Y135:Y136"/>
    <mergeCell ref="Z135:Z136"/>
    <mergeCell ref="AA135:AA136"/>
    <mergeCell ref="AB135:AB136"/>
    <mergeCell ref="Q135:Q136"/>
    <mergeCell ref="R135:R136"/>
    <mergeCell ref="A162:A164"/>
    <mergeCell ref="B162:B164"/>
    <mergeCell ref="C162:C164"/>
    <mergeCell ref="D162:D164"/>
    <mergeCell ref="E162:E164"/>
    <mergeCell ref="G162:G164"/>
    <mergeCell ref="A146:A147"/>
    <mergeCell ref="C146:C147"/>
    <mergeCell ref="A151:A161"/>
    <mergeCell ref="B151:B161"/>
    <mergeCell ref="C151:C161"/>
    <mergeCell ref="D151:D161"/>
    <mergeCell ref="E151:E161"/>
    <mergeCell ref="F151:F161"/>
    <mergeCell ref="F171:F172"/>
    <mergeCell ref="G171:G172"/>
    <mergeCell ref="A173:A175"/>
    <mergeCell ref="B173:B175"/>
    <mergeCell ref="C173:C175"/>
    <mergeCell ref="D173:D175"/>
    <mergeCell ref="E173:E175"/>
    <mergeCell ref="F173:F174"/>
    <mergeCell ref="A165:A166"/>
    <mergeCell ref="B165:B166"/>
    <mergeCell ref="B169:B170"/>
    <mergeCell ref="A171:A172"/>
    <mergeCell ref="B171:B172"/>
    <mergeCell ref="C171:C172"/>
    <mergeCell ref="D171:D172"/>
    <mergeCell ref="E171:E172"/>
    <mergeCell ref="C165:H165"/>
    <mergeCell ref="G183:G185"/>
    <mergeCell ref="I183:I185"/>
    <mergeCell ref="O183:O185"/>
    <mergeCell ref="A188:A189"/>
    <mergeCell ref="B188:B189"/>
    <mergeCell ref="I178:I179"/>
    <mergeCell ref="O178:O179"/>
    <mergeCell ref="E179:E180"/>
    <mergeCell ref="G179:G180"/>
    <mergeCell ref="A183:A185"/>
    <mergeCell ref="B183:B185"/>
    <mergeCell ref="C183:C185"/>
    <mergeCell ref="D183:D185"/>
    <mergeCell ref="E183:E185"/>
    <mergeCell ref="F183:F185"/>
    <mergeCell ref="A178:A180"/>
    <mergeCell ref="B178:B180"/>
    <mergeCell ref="C178:C180"/>
    <mergeCell ref="D178:D181"/>
    <mergeCell ref="F178:F180"/>
    <mergeCell ref="H178:H179"/>
    <mergeCell ref="C188:H188"/>
    <mergeCell ref="I190:I191"/>
    <mergeCell ref="O190:O191"/>
    <mergeCell ref="A196:A198"/>
    <mergeCell ref="B196:B198"/>
    <mergeCell ref="C196:C198"/>
    <mergeCell ref="B233:B238"/>
    <mergeCell ref="D233:D238"/>
    <mergeCell ref="F233:F238"/>
    <mergeCell ref="G233:G238"/>
    <mergeCell ref="G209:G212"/>
    <mergeCell ref="A217:A218"/>
    <mergeCell ref="C217:C218"/>
    <mergeCell ref="D217:D218"/>
    <mergeCell ref="E217:E218"/>
    <mergeCell ref="F217:F218"/>
    <mergeCell ref="A209:A212"/>
    <mergeCell ref="B209:B212"/>
    <mergeCell ref="C209:C212"/>
    <mergeCell ref="D209:D212"/>
    <mergeCell ref="C201:C202"/>
    <mergeCell ref="E201:E202"/>
    <mergeCell ref="A201:A202"/>
    <mergeCell ref="C199:H199"/>
    <mergeCell ref="C207:H207"/>
    <mergeCell ref="C239:C243"/>
    <mergeCell ref="D239:D243"/>
    <mergeCell ref="E239:E243"/>
    <mergeCell ref="F239:F243"/>
    <mergeCell ref="A263:A264"/>
    <mergeCell ref="C263:C264"/>
    <mergeCell ref="D263:D264"/>
    <mergeCell ref="E263:E264"/>
    <mergeCell ref="F263:F264"/>
    <mergeCell ref="G263:G264"/>
    <mergeCell ref="A253:A255"/>
    <mergeCell ref="A256:A257"/>
    <mergeCell ref="C256:C257"/>
    <mergeCell ref="D256:D257"/>
    <mergeCell ref="E256:E257"/>
    <mergeCell ref="F256:F257"/>
    <mergeCell ref="A284:A287"/>
    <mergeCell ref="E284:E287"/>
    <mergeCell ref="C281:H281"/>
    <mergeCell ref="A311:A312"/>
    <mergeCell ref="C311:C312"/>
    <mergeCell ref="D311:D312"/>
    <mergeCell ref="A289:A301"/>
    <mergeCell ref="D289:D290"/>
    <mergeCell ref="E289:E301"/>
    <mergeCell ref="G268:G270"/>
    <mergeCell ref="B272:B278"/>
    <mergeCell ref="C272:C278"/>
    <mergeCell ref="D272:D278"/>
    <mergeCell ref="E272:E278"/>
    <mergeCell ref="F276:F277"/>
    <mergeCell ref="G276:G277"/>
    <mergeCell ref="A268:A270"/>
    <mergeCell ref="B268:B270"/>
    <mergeCell ref="C268:C270"/>
    <mergeCell ref="D268:D270"/>
    <mergeCell ref="E268:E270"/>
    <mergeCell ref="F268:F270"/>
    <mergeCell ref="C289:C290"/>
    <mergeCell ref="C284:C287"/>
    <mergeCell ref="C271:H271"/>
    <mergeCell ref="G289:G301"/>
    <mergeCell ref="B292:B295"/>
    <mergeCell ref="G319:G344"/>
    <mergeCell ref="B335:B340"/>
    <mergeCell ref="B341:B342"/>
    <mergeCell ref="A353:A355"/>
    <mergeCell ref="B353:B355"/>
    <mergeCell ref="A319:A344"/>
    <mergeCell ref="B319:B334"/>
    <mergeCell ref="C319:C344"/>
    <mergeCell ref="D319:D344"/>
    <mergeCell ref="E319:E344"/>
    <mergeCell ref="F319:F344"/>
    <mergeCell ref="C348:C349"/>
    <mergeCell ref="E348:E349"/>
    <mergeCell ref="A348:A349"/>
    <mergeCell ref="D348:D351"/>
    <mergeCell ref="F348:F351"/>
    <mergeCell ref="A302:A310"/>
    <mergeCell ref="B302:B310"/>
    <mergeCell ref="C352:H352"/>
    <mergeCell ref="A391:A401"/>
    <mergeCell ref="C391:C401"/>
    <mergeCell ref="D391:D401"/>
    <mergeCell ref="E391:E401"/>
    <mergeCell ref="F391:F401"/>
    <mergeCell ref="G391:G401"/>
    <mergeCell ref="G361:G362"/>
    <mergeCell ref="A363:A364"/>
    <mergeCell ref="A367:A390"/>
    <mergeCell ref="B367:B390"/>
    <mergeCell ref="C367:C390"/>
    <mergeCell ref="D367:D390"/>
    <mergeCell ref="E367:E390"/>
    <mergeCell ref="F367:F390"/>
    <mergeCell ref="G367:G390"/>
    <mergeCell ref="A361:A362"/>
    <mergeCell ref="B361:B362"/>
    <mergeCell ref="C361:C362"/>
    <mergeCell ref="D361:D362"/>
    <mergeCell ref="E361:E362"/>
    <mergeCell ref="F361:F362"/>
    <mergeCell ref="G402:G404"/>
    <mergeCell ref="A406:A408"/>
    <mergeCell ref="A416:A417"/>
    <mergeCell ref="C416:C417"/>
    <mergeCell ref="D416:D417"/>
    <mergeCell ref="E416:E417"/>
    <mergeCell ref="F416:F417"/>
    <mergeCell ref="A402:A404"/>
    <mergeCell ref="B402:B432"/>
    <mergeCell ref="C402:C404"/>
    <mergeCell ref="D402:D404"/>
    <mergeCell ref="E402:E404"/>
    <mergeCell ref="F402:F404"/>
    <mergeCell ref="A420:A432"/>
    <mergeCell ref="C420:C432"/>
    <mergeCell ref="D420:D423"/>
    <mergeCell ref="C408:H408"/>
    <mergeCell ref="C406:H406"/>
    <mergeCell ref="F433:F437"/>
    <mergeCell ref="G433:G437"/>
    <mergeCell ref="A445:A449"/>
    <mergeCell ref="C445:C449"/>
    <mergeCell ref="D445:D449"/>
    <mergeCell ref="E445:E449"/>
    <mergeCell ref="B448:B449"/>
    <mergeCell ref="E420:E423"/>
    <mergeCell ref="F420:F423"/>
    <mergeCell ref="G420:G423"/>
    <mergeCell ref="D424:D432"/>
    <mergeCell ref="F424:F432"/>
    <mergeCell ref="A433:A437"/>
    <mergeCell ref="B433:B437"/>
    <mergeCell ref="C433:C437"/>
    <mergeCell ref="D433:D437"/>
    <mergeCell ref="E433:E437"/>
    <mergeCell ref="C474:C475"/>
    <mergeCell ref="D474:D475"/>
    <mergeCell ref="E474:E475"/>
    <mergeCell ref="F474:F475"/>
    <mergeCell ref="G453:G456"/>
    <mergeCell ref="A458:A459"/>
    <mergeCell ref="A460:A462"/>
    <mergeCell ref="B460:B462"/>
    <mergeCell ref="C460:C462"/>
    <mergeCell ref="D460:D462"/>
    <mergeCell ref="E460:E462"/>
    <mergeCell ref="F460:F462"/>
    <mergeCell ref="A453:A456"/>
    <mergeCell ref="B453:B456"/>
    <mergeCell ref="C453:C456"/>
    <mergeCell ref="D453:D456"/>
    <mergeCell ref="E453:E456"/>
    <mergeCell ref="F453:F456"/>
    <mergeCell ref="C459:H459"/>
    <mergeCell ref="G460:G462"/>
    <mergeCell ref="C458:H458"/>
    <mergeCell ref="B476:B477"/>
    <mergeCell ref="G466:G467"/>
    <mergeCell ref="B470:B471"/>
    <mergeCell ref="G478:G488"/>
    <mergeCell ref="B482:B488"/>
    <mergeCell ref="A489:A490"/>
    <mergeCell ref="B489:B490"/>
    <mergeCell ref="C489:C490"/>
    <mergeCell ref="D489:D490"/>
    <mergeCell ref="E489:E490"/>
    <mergeCell ref="F489:F490"/>
    <mergeCell ref="G489:G490"/>
    <mergeCell ref="A478:A488"/>
    <mergeCell ref="B478:B481"/>
    <mergeCell ref="C478:C488"/>
    <mergeCell ref="D478:D488"/>
    <mergeCell ref="E478:E488"/>
    <mergeCell ref="F478:F488"/>
    <mergeCell ref="B466:B467"/>
    <mergeCell ref="C466:C467"/>
    <mergeCell ref="D466:D467"/>
    <mergeCell ref="E466:E467"/>
    <mergeCell ref="F466:F467"/>
    <mergeCell ref="C476:H476"/>
    <mergeCell ref="G491:G495"/>
    <mergeCell ref="A497:A498"/>
    <mergeCell ref="C497:C498"/>
    <mergeCell ref="D497:D498"/>
    <mergeCell ref="E497:E498"/>
    <mergeCell ref="F497:F498"/>
    <mergeCell ref="A491:A495"/>
    <mergeCell ref="B491:B495"/>
    <mergeCell ref="C491:C495"/>
    <mergeCell ref="D491:D495"/>
    <mergeCell ref="E491:E495"/>
    <mergeCell ref="F491:F495"/>
    <mergeCell ref="C496:H496"/>
    <mergeCell ref="G499:G509"/>
    <mergeCell ref="B510:B522"/>
    <mergeCell ref="G510:G522"/>
    <mergeCell ref="A499:A509"/>
    <mergeCell ref="B499:B509"/>
    <mergeCell ref="C499:C509"/>
    <mergeCell ref="D499:D509"/>
    <mergeCell ref="E499:E509"/>
    <mergeCell ref="F499:F509"/>
    <mergeCell ref="C513:C519"/>
    <mergeCell ref="A513:A519"/>
    <mergeCell ref="D513:D519"/>
    <mergeCell ref="E513:E519"/>
    <mergeCell ref="F513:F519"/>
    <mergeCell ref="A523:A535"/>
    <mergeCell ref="C523:C525"/>
    <mergeCell ref="D523:D535"/>
    <mergeCell ref="E523:E525"/>
    <mergeCell ref="B525:B535"/>
    <mergeCell ref="A536:A542"/>
    <mergeCell ref="B536:B542"/>
    <mergeCell ref="C536:C542"/>
    <mergeCell ref="D536:D542"/>
    <mergeCell ref="E536:E542"/>
    <mergeCell ref="F536:F542"/>
    <mergeCell ref="G536:G542"/>
    <mergeCell ref="A543:A553"/>
    <mergeCell ref="B543:B553"/>
    <mergeCell ref="C543:C553"/>
    <mergeCell ref="D543:D553"/>
    <mergeCell ref="E543:E553"/>
    <mergeCell ref="F543:F553"/>
    <mergeCell ref="G543:G553"/>
    <mergeCell ref="G554:G564"/>
    <mergeCell ref="B565:B581"/>
    <mergeCell ref="G565:G581"/>
    <mergeCell ref="A554:A564"/>
    <mergeCell ref="B554:B563"/>
    <mergeCell ref="C554:C564"/>
    <mergeCell ref="D554:D564"/>
    <mergeCell ref="E554:E564"/>
    <mergeCell ref="F554:F564"/>
    <mergeCell ref="A572:A579"/>
    <mergeCell ref="C572:C579"/>
    <mergeCell ref="D572:D579"/>
    <mergeCell ref="E572:E579"/>
    <mergeCell ref="F572:F579"/>
    <mergeCell ref="G582:G588"/>
    <mergeCell ref="A589:A600"/>
    <mergeCell ref="B589:B600"/>
    <mergeCell ref="C589:C600"/>
    <mergeCell ref="D589:D600"/>
    <mergeCell ref="E589:E600"/>
    <mergeCell ref="F589:F600"/>
    <mergeCell ref="G589:G600"/>
    <mergeCell ref="A582:A588"/>
    <mergeCell ref="B582:B588"/>
    <mergeCell ref="C582:C588"/>
    <mergeCell ref="D582:D588"/>
    <mergeCell ref="E582:E588"/>
    <mergeCell ref="F582:F588"/>
    <mergeCell ref="G601:G608"/>
    <mergeCell ref="A609:A611"/>
    <mergeCell ref="B609:B611"/>
    <mergeCell ref="C609:C611"/>
    <mergeCell ref="D609:D611"/>
    <mergeCell ref="E609:E611"/>
    <mergeCell ref="F609:F611"/>
    <mergeCell ref="G609:G611"/>
    <mergeCell ref="A601:A605"/>
    <mergeCell ref="B601:B608"/>
    <mergeCell ref="C601:C605"/>
    <mergeCell ref="D601:D605"/>
    <mergeCell ref="E601:E605"/>
    <mergeCell ref="F601:F608"/>
    <mergeCell ref="G612:G614"/>
    <mergeCell ref="A616:A617"/>
    <mergeCell ref="B616:B617"/>
    <mergeCell ref="C616:C617"/>
    <mergeCell ref="D616:D617"/>
    <mergeCell ref="E616:E617"/>
    <mergeCell ref="F616:F617"/>
    <mergeCell ref="G616:G617"/>
    <mergeCell ref="A612:A614"/>
    <mergeCell ref="B612:B614"/>
    <mergeCell ref="C612:C614"/>
    <mergeCell ref="D612:D614"/>
    <mergeCell ref="E612:E614"/>
    <mergeCell ref="F612:F614"/>
    <mergeCell ref="C615:H615"/>
    <mergeCell ref="A626:A628"/>
    <mergeCell ref="C626:C628"/>
    <mergeCell ref="D626:D628"/>
    <mergeCell ref="E626:E628"/>
    <mergeCell ref="F626:F628"/>
    <mergeCell ref="G626:G628"/>
    <mergeCell ref="G619:G621"/>
    <mergeCell ref="B623:B625"/>
    <mergeCell ref="D623:D625"/>
    <mergeCell ref="F623:F625"/>
    <mergeCell ref="G623:G625"/>
    <mergeCell ref="A619:A621"/>
    <mergeCell ref="B619:B621"/>
    <mergeCell ref="C619:C621"/>
    <mergeCell ref="D619:D621"/>
    <mergeCell ref="E619:E621"/>
    <mergeCell ref="F619:F621"/>
    <mergeCell ref="A622:A625"/>
    <mergeCell ref="C622:C625"/>
    <mergeCell ref="E622:E625"/>
    <mergeCell ref="B647:B661"/>
    <mergeCell ref="DC666:DC667"/>
    <mergeCell ref="DD666:DD667"/>
    <mergeCell ref="DG666:DG667"/>
    <mergeCell ref="G629:G631"/>
    <mergeCell ref="B641:B646"/>
    <mergeCell ref="A629:A631"/>
    <mergeCell ref="B629:B631"/>
    <mergeCell ref="C629:C631"/>
    <mergeCell ref="D629:D631"/>
    <mergeCell ref="E629:E631"/>
    <mergeCell ref="F629:F631"/>
    <mergeCell ref="C633:C640"/>
    <mergeCell ref="D633:D640"/>
    <mergeCell ref="A633:A640"/>
    <mergeCell ref="F633:F640"/>
    <mergeCell ref="E635:E636"/>
    <mergeCell ref="H635:H636"/>
    <mergeCell ref="E637:E638"/>
    <mergeCell ref="H637:H638"/>
    <mergeCell ref="E639:E640"/>
    <mergeCell ref="H639:H640"/>
    <mergeCell ref="E633:E634"/>
    <mergeCell ref="DH666:DH667"/>
    <mergeCell ref="B669:B675"/>
    <mergeCell ref="CY674:CY675"/>
    <mergeCell ref="CZ674:CZ675"/>
    <mergeCell ref="DA674:DA675"/>
    <mergeCell ref="DB674:DB675"/>
    <mergeCell ref="DC674:DC675"/>
    <mergeCell ref="DD674:DD675"/>
    <mergeCell ref="DG674:DG675"/>
    <mergeCell ref="DH674:DH675"/>
    <mergeCell ref="B663:B667"/>
    <mergeCell ref="CY666:CY667"/>
    <mergeCell ref="CZ666:CZ667"/>
    <mergeCell ref="DA666:DA667"/>
    <mergeCell ref="DB666:DB667"/>
    <mergeCell ref="B676:B682"/>
    <mergeCell ref="CY681:CY682"/>
    <mergeCell ref="CZ681:CZ682"/>
    <mergeCell ref="DA681:DA682"/>
    <mergeCell ref="DB681:DB682"/>
    <mergeCell ref="DC681:DC682"/>
    <mergeCell ref="DD681:DD682"/>
    <mergeCell ref="DG681:DG682"/>
    <mergeCell ref="DH681:DH682"/>
    <mergeCell ref="B683:B689"/>
    <mergeCell ref="CY688:CY689"/>
    <mergeCell ref="CZ688:CZ689"/>
    <mergeCell ref="DA688:DA689"/>
    <mergeCell ref="DB688:DB689"/>
    <mergeCell ref="DC688:DC689"/>
    <mergeCell ref="DD688:DD689"/>
    <mergeCell ref="DG688:DG689"/>
    <mergeCell ref="DH688:DH689"/>
    <mergeCell ref="B690:B696"/>
    <mergeCell ref="CY695:CY696"/>
    <mergeCell ref="CZ695:CZ696"/>
    <mergeCell ref="DA695:DA696"/>
    <mergeCell ref="DB695:DB696"/>
    <mergeCell ref="DC695:DC696"/>
    <mergeCell ref="DD695:DD696"/>
    <mergeCell ref="DG695:DG696"/>
    <mergeCell ref="DH695:DH696"/>
    <mergeCell ref="DD702:DD703"/>
    <mergeCell ref="DG702:DG703"/>
    <mergeCell ref="DH702:DH703"/>
    <mergeCell ref="B704:B710"/>
    <mergeCell ref="CY709:CY710"/>
    <mergeCell ref="CZ709:CZ710"/>
    <mergeCell ref="DA709:DA710"/>
    <mergeCell ref="DB709:DB710"/>
    <mergeCell ref="DC709:DC710"/>
    <mergeCell ref="DD709:DD710"/>
    <mergeCell ref="B697:B703"/>
    <mergeCell ref="CY702:CY703"/>
    <mergeCell ref="CZ702:CZ703"/>
    <mergeCell ref="DA702:DA703"/>
    <mergeCell ref="DB702:DB703"/>
    <mergeCell ref="DC702:DC703"/>
    <mergeCell ref="DG709:DG710"/>
    <mergeCell ref="DH709:DH710"/>
    <mergeCell ref="DH723:DH724"/>
    <mergeCell ref="B711:B717"/>
    <mergeCell ref="CY716:CY717"/>
    <mergeCell ref="CZ716:CZ717"/>
    <mergeCell ref="DA716:DA717"/>
    <mergeCell ref="DB716:DB717"/>
    <mergeCell ref="DC716:DC717"/>
    <mergeCell ref="DD716:DD717"/>
    <mergeCell ref="DG716:DG717"/>
    <mergeCell ref="DH716:DH717"/>
    <mergeCell ref="DH730:DH731"/>
    <mergeCell ref="B732:B738"/>
    <mergeCell ref="CY737:CY738"/>
    <mergeCell ref="CZ737:CZ738"/>
    <mergeCell ref="DA737:DA738"/>
    <mergeCell ref="DB737:DB738"/>
    <mergeCell ref="DC737:DC738"/>
    <mergeCell ref="DD737:DD738"/>
    <mergeCell ref="B725:B731"/>
    <mergeCell ref="CY730:CY731"/>
    <mergeCell ref="CZ730:CZ731"/>
    <mergeCell ref="DA730:DA731"/>
    <mergeCell ref="DB730:DB731"/>
    <mergeCell ref="DC730:DC731"/>
    <mergeCell ref="DG737:DG738"/>
    <mergeCell ref="DH737:DH738"/>
    <mergeCell ref="DH751:DH752"/>
    <mergeCell ref="B739:B745"/>
    <mergeCell ref="CY744:CY745"/>
    <mergeCell ref="CZ744:CZ745"/>
    <mergeCell ref="DA744:DA745"/>
    <mergeCell ref="DB744:DB745"/>
    <mergeCell ref="DC744:DC745"/>
    <mergeCell ref="DD744:DD745"/>
    <mergeCell ref="DG744:DG745"/>
    <mergeCell ref="DH744:DH745"/>
    <mergeCell ref="DH765:DH766"/>
    <mergeCell ref="DD758:DD759"/>
    <mergeCell ref="DG758:DG759"/>
    <mergeCell ref="DH758:DH759"/>
    <mergeCell ref="B760:B766"/>
    <mergeCell ref="CY765:CY766"/>
    <mergeCell ref="CZ765:CZ766"/>
    <mergeCell ref="DA765:DA766"/>
    <mergeCell ref="DB765:DB766"/>
    <mergeCell ref="DC765:DC766"/>
    <mergeCell ref="DD765:DD766"/>
    <mergeCell ref="B753:B759"/>
    <mergeCell ref="CY758:CY759"/>
    <mergeCell ref="CZ758:CZ759"/>
    <mergeCell ref="DA758:DA759"/>
    <mergeCell ref="DB758:DB759"/>
    <mergeCell ref="DC758:DC759"/>
    <mergeCell ref="C477:H477"/>
    <mergeCell ref="C641:H641"/>
    <mergeCell ref="C82:H82"/>
    <mergeCell ref="F523:F525"/>
    <mergeCell ref="DG765:DG766"/>
    <mergeCell ref="B746:B752"/>
    <mergeCell ref="CY751:CY752"/>
    <mergeCell ref="CZ751:CZ752"/>
    <mergeCell ref="DA751:DA752"/>
    <mergeCell ref="DB751:DB752"/>
    <mergeCell ref="DC751:DC752"/>
    <mergeCell ref="DD751:DD752"/>
    <mergeCell ref="DG751:DG752"/>
    <mergeCell ref="DD730:DD731"/>
    <mergeCell ref="DG730:DG731"/>
    <mergeCell ref="B718:B724"/>
    <mergeCell ref="CY723:CY724"/>
    <mergeCell ref="CZ723:CZ724"/>
    <mergeCell ref="DA723:DA724"/>
    <mergeCell ref="DB723:DB724"/>
    <mergeCell ref="DC723:DC724"/>
    <mergeCell ref="C632:H632"/>
    <mergeCell ref="DD723:DD724"/>
    <mergeCell ref="DG723:DG724"/>
  </mergeCells>
  <dataValidations count="9">
    <dataValidation type="list" allowBlank="1" showInputMessage="1" showErrorMessage="1" sqref="BC151:BI187 BA55:BB55 AY151:BB164 AH338:AK351 AC315:AG351 AC245:BI251 AY167:BB176 AB109:BI115 AB151:AX187 AB92:BI107 AP233:BI243 AB190:BI192 AB631 AC629:AO631 AL478:BI495 AL570:AO582 AC570:AG582 AP409:BI418 AC420:AG438 AB418 AU353:BI379 AL413:AO418 AC413:AG418 AC239:AO243 AU209:BI220 AB233:AB243 AB209:AB231 AP209:AT231 AC214:AO231 AU222:BI231 AB200:BI203 AC209:AG213 AT62:BI80 AB196:BI198 AB194:BI194 AH480:AK480 AC62:AG67 AC56:BI60 AB52:AB60 AB43:BI50 AC479:AD495 AE478:AG495 AB469:AG469 AL420:BI438 AL315:BI351 AC440:AG457 AC409:AO412 AH353:AK362 AH369:AK405 AC283:AF286 AC353:AG405 AL353:AT405 AH315:AK318 AE277:BI280 AC253:BI260 AY178:BB187 AB245:AB250 AC233:AG238 AL209:AO213 AL233:AO238 AB205:BI206 AB37:BI41 AP616:BI631 AR86:AS90 AC117:AK126 AY53:AZ53 AL469:AO469 AC497:AG500 AL497:AO500 AC262:BI270 AL440:BI457 AC616:AD625 AG623:AG628 AE624:AF628 AK572:AK574 AC538:AG552 AL538:AO552 AC72:AR80 AB62:AB80 AS62:AS77 AB9:BI28 AC71:AG71 AH323:AK335 AB319:AB321 AB345 AB353 AH364:AK366 AU221:DI221 AB301 AB287:AF287 AB289:AB291 AB275:AD276 AB265:AB266 AC272:BI274 AI235 AH212:AK213 Z117 AW53 AH513:AJ513 AB30:BI35 AU381:BI405 AG70:AK70 AL62:AR71 AS79:AS80 AS83:AS85 AH62:AK68 AE68:AE69 AC68:AD70 AF69 AL52:AM52 AR91:AT91 AB255 AU380:DI380 AB391 AB367:AB368 AK413 AB415:AB416 AB473 AK426:AK427 AH434:AI434 AH568:AJ568 AH626:AK628 AL616:AO623 AB612:AD612 AB601:AB602 AB589 AB564:AB566 AB543 AH623:AJ623 AB626:AD626 AH616:AK617 AL584:AO590 AH545:AK545 AL536:AO536 AJ527:AK527 AH612:AK614 AL592:AO614 AB629 AE616:AG622 AC613:AD614 AC591:AO591 AC584:AG590 AC536:AG536 AC553:AO553 AC535:AO535 AC537:AO537 AC583:AO583 AC569:AO569 AK529 AK554 AK547 AK540 AK593 AL625:AO628 AE592:AG614 AC592:AD611 AK624:AO624 AC627:AD628 AB525 AB510:AB511 AB499 AB491 AB489 AB478:AD478 AB466 AB463 AB460 AK503 AH442:AJ442 AH464:AK465 AC468:AO468 AC501:AO501 AC502:AG534 AL502:AO534 AK514:AK515 AH488:AK495 AK483 AK438 AK449:AK450 AB633:BI640 AK474 AC471:AG475 AL471:BI475 AC288:AF313 AG283:BI313 AC460:AG467 AL460:AO467 AP460:BI469 AL117:BI149 AB117:AB149 AH130:AK149 AC127:AG149 AL554:AO568 AC554:AG568 AP497:BI614">
      <formula1>"ĐTT, TDS, HĐH, HĐG, HĐNT, VS-AN, HĐC,KH, TQDN, LH, x,#"</formula1>
    </dataValidation>
    <dataValidation type="list" allowBlank="1" showInputMessage="1" showErrorMessage="1" sqref="BN614 BJ315:CX351 BJ151:CX187 BJ633:CX640 BJ616:CX631 BJ409:CX418 BJ233:CX243 BJ222:CX231 BJ196:CX198 BJ194:CX194 BJ190:CX192 BJ62:CX80 BJ440:CX457 BJ353:CX379 BJ381:CX405 BJ245:CX251 BJ272:CX280 BJ262:CX270 BJ253:CX260 BJ209:CX220 BJ200:CX203 BJ109:CX115 BJ92:CX107 BJ420:CX438 BJ52:CX60 BJ205:CX206 BJ43:CX50 BJ30:CX35 BJ37:CX41 BJ9:CX28 BJ478:CX495 BZ612:BZ614 BT612:BT614 BZ582:BZ583 CN612:CN614 BJ649 BK582:BK583 BK612:BK614 CU601:CW602 BT582:BT583 CU612:CW614 BK564:BK569 BK589:BK591 BK601:BK602 CN582:CN583 BT564:BT569 BT589:BT591 BT601:BT602 CU604:CW605 BZ564:BZ569 BZ589:BZ591 BZ601:BZ602 CN564:CN569 CN589:CN591 CN601:CN602 CU565:CW569 CU571:CW571 BZ604:BZ605 CU582:CW583 CU589:CW591 BT604:BT605 BN568:BN569 BN583 BN591 BK604:BK605 CU593:CW593 CU574:CW574 CN604:CN605 BK571:BK574 BK593 BT571:BT574 BT593 BZ571:BZ574 BZ593 CN571:CN574 CN593 BJ471:CX475 BJ283:CX313 BJ460:CX469 BJ117:CX149 BJ497:CX562">
      <formula1>"2, 1, 0, KĐG,#"</formula1>
    </dataValidation>
    <dataValidation type="list" allowBlank="1" showInputMessage="1" showErrorMessage="1" sqref="AB346:AB351 P315:Z351 P151:Z187 P140:Z149 P633:Z640 P616:Z631 AB420:AB438 P420:Z438 P409:Z418 P233:Z243 P209:Z231 P200:Z203 P196:Z198 P194:Z194 P190:Z192 W62:Z80 P56:Z60 P478:Z495 AB440:AB457 P440:Z457 P353:Z405 AB283:AB286 AB315:AB318 AB302:AB313 P245:Z251 P277:P280 Q272:Z280 P262:Z270 P253:Z260 P205:Z206 P109:Z115 P92:Z107 T83:T91 AB497:AB498 AB322:AB344 AB461:AB462 AB567:AB588 AB616:AB625 AB526:AB542 AB500:AB509 P63:V80 AB256:AB260 AB354:AB366 AE275:BI276 AB288 AB292:AB300 AB272:AB274 AB267:AB270 AB251 P272:P274 S85 AB262:AB264 W87 U88 Q84 U83:U84 P37:Z41 S52 P9:Z28 P43:Z50 P30:Z35 R83:R85 AB253:AB254 AB392:AB405 AB369:AB390 AB409:AB414 AB471:AB472 AB417 AB613:AB614 AB590:AB600 AB603:AB611 AB630 AB492:AB495 AB490 AB479:AB488 AB467:AB468 AB464:AB465 AB627:AB628 AB474:AB475 P471:Z475 P283:Z313 P460:Z469 AB512:AB524 Z118:Z139 P117:Y139 AB544:AB563 P497:Z614">
      <formula1>"x"</formula1>
    </dataValidation>
    <dataValidation type="list" allowBlank="1" showInputMessage="1" showErrorMessage="1" sqref="AH367:AK368 AJ233:AK238 AH209:AK211 AH233:AH238 AI236:AI238 AH319:AK322 AI233:AI234 AH336:AK337 AH363:AK363 AH127:AK129 AH71:AK71 AH69:AK69">
      <formula1>"x, ĐTT, TDS, HĐH, HĐG, HĐNT, VS-AN, HĐC, TQDN, LH"</formula1>
    </dataValidation>
    <dataValidation type="list" allowBlank="1" showInputMessage="1" showErrorMessage="1" sqref="L478:L495 L315:L351 L151:L187 L633:L640 L616:L631 L420:L438 L409:L418 L233:L243 L209:L231 L200:L203 L196:L198 L194 L190:L192 L440:L457 L353:L405 L245:L251 L272:L280 L205:L206 L83:L107 L262:L270 L63:L80 L253:L260 L109:L115 L43:L50 L9:L28 L52:L60 L37:L41 L30:L35 L471:L475 L283:L313 L460:L469 L117:L149 L497:L614">
      <formula1>"Thể chất, Nhận thức, Ngôn ngữ, TCKNXH, Thẩm mỹ"</formula1>
    </dataValidation>
    <dataValidation type="list" allowBlank="1" showInputMessage="1" showErrorMessage="1" sqref="M478:M495 M315:M351 M151:M187 M633:M640 M616:M631 M420:M438 M409:M418 M233:M243 M228:M231 M200:M203 M196:M198 M194 M190:M192 M440:M457 M353:M405 M245:M251 M272:M280 M205:M206 M209:M219 M109:M115 M83:M107 M262:M270 M63:M80 M222 M253:M260 M117:M149 M9:M28 M56:M60 M30:M35 M43:M50 M37:M41 M471:M475 M283:M313 M460:M469 M497:M614">
      <formula1>"#, 3T, 4T, 5T, 3+4T, 4+5T, 3+4+5T"</formula1>
    </dataValidation>
    <dataValidation type="list" allowBlank="1" showInputMessage="1" showErrorMessage="1" sqref="K478:K495 K178:K187 K167:K176 K151:K164 K616:K631 K420:K438 K409:K418 K233:K243 K209:K231 K200:K203 K196:K198 K194 K190:K192 K440:K457 K353:K405 K245:K251 K272:K280 K205:K206 K633:K640 K83:K107 K262:K270 K471:K475 K253:K260 K109:K115 K9:K28 K52:K60 K30:K35 K43:K50 K37:K41 K315:K351 K117:K149 K283:K313 K460:K469 K62:K80 K497:K614">
      <formula1>"Lớp học, Sân chơi, Phòng chức năng, Ngoài nhà trường"</formula1>
    </dataValidation>
    <dataValidation type="list" allowBlank="1" showInputMessage="1" showErrorMessage="1" sqref="F345:F350 D345:D350 D182:D184 F182:F184 D499:D510 F626:F631 D629:D631 D580:D601 D283:D300 F77 F367 F499:F510 D265:D269 F265:F269 F213:F217 F93:F97 D93:D97 D315:D321 F315:F321 D440:D445 D196:D198 D162 F253:F256 D258:D260 F311:F313 D365:D367 F365 D363 F353 D353 D356:D361 F356:F361 F363 D251 F278:F280 F272:F276 D313 F219:F231 D279:D280 D229:D231 F262:F263 D262:D263 F245:F249 D245:D249 F251 D272 F258:F260 F233 D233 F239:F242 D239:D242 D311 D213 F187 D173:D176 F190:F192 D187 D190:D192 D200:D202 F200:F202 D194 F194 F205:F206 D206 F209 D209 D167:D171 F167:F171 D178 F178 D253:D256 F162:F164 F173 F175:F176 D117:D125 D109:D115 F109:F115 D460:D466 F140:F141 D131:D136 F117:F138 D140:D141 D146:D149 F143:F149 F100 F103:F107 D100:D107 D83:D84 F9 D9 D53:D60 F30:F35 F43:F50 F20:F28 D43:D50 D37:D41 F37:F41 D30:D35 D20:D28 F53:F60 D62:D63 D77 F68 D68 F63 F79:F80 D79:D80 F91 D409:D416 F409:F416 D402:D403 D391 F402:F403 D405 F405 F391 D418 D420 F420 F418 D471:D474 D433:D434 D424 F424 F433 F438 F618:F620 D616 F616 D536 F536 D543 F543 F609:F610 D609:D610 F589:F602 F612:F614 D612:D614 D633:D635 F623 D623 D626 D618:D620 F468:F469 D468:D469 F196:F198 F580:F582 F633:F635 D438 D452:D453 D491 D450 F478 D489 D478 F489:F495 D127:D129 F471:F474 D71:D75 F71:F75 D565:D572 F565:F572 F440:F445 F449:F453 F283:F300 F460:F466">
      <formula1>"KQMĐ, NDCT, TLHD, BC, ĐP"</formula1>
    </dataValidation>
    <dataValidation type="list" allowBlank="1" showInputMessage="1" showErrorMessage="1" sqref="I17 I31 I177 I36 I41:I42 I48 I51 I53 I61:I66 I71 I73:I76 I81:I82 I99 I103 I107:I108 I111 I115:I117 I125 I127:I130 I150:I151 I159:I160 I162 I164:I166 I34 I192 I196:I198 I201:I202 I205 I217 I233 I241 I245 I247 I284:I287 I289:I290 I312 I314 I318:I322 I348:I349 I352 I356 I359 I384 I386 I391 I402 I406:I408 I410 I413 I418:I420 I423 I433 I439 I445:I448 I458:I459 I461 I465 I467 I470:I473 I475:I483 I489 I491 I496 I507 I513 I519 I523:I525 I536:I537 I543 I554 I558:I561 I572 I578:I579 I582 I589:I590 I601:I603 I605 I610:I612 I615 I622:I623 I626 I629 I632:I639">
      <formula1>"Khối, Lớp, Nhà trường"</formula1>
    </dataValidation>
  </dataValidations>
  <pageMargins left="0.7" right="0.7" top="0.75" bottom="0.75" header="0.3" footer="0.3"/>
  <pageSetup paperSize="9" orientation="landscape" r:id="rId1"/>
  <headerFooter differentFirst="1">
    <oddFooter>Page &amp;P</oddFooter>
  </headerFooter>
  <rowBreaks count="1" manualBreakCount="1">
    <brk id="2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BVMT </vt:lpstr>
      <vt:lpstr>Sheet1</vt:lpstr>
      <vt:lpstr>'BVMT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2022-04-06T08:16:22Z</dcterms:modified>
</cp:coreProperties>
</file>