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 Viet\TIỂU HỌC VÀ THCS VẠN HƯƠNG\HỒ SƠ QUY CHẾ CÔNG KHAI\NĂM HỌC 2023-2024\HỒ SƠ QUY CHẾ CÔNG KHAI\Năm học 2023-2024\CÔNG KHAI 2022-2023\TT 90\"/>
    </mc:Choice>
  </mc:AlternateContent>
  <xr:revisionPtr revIDLastSave="0" documentId="13_ncr:1_{E8757F8D-8274-4716-81F6-69203405627C}" xr6:coauthVersionLast="47" xr6:coauthVersionMax="47" xr10:uidLastSave="{00000000-0000-0000-0000-000000000000}"/>
  <bookViews>
    <workbookView xWindow="5640" yWindow="3720" windowWidth="17280" windowHeight="9960" xr2:uid="{00000000-000D-0000-FFFF-FFFF00000000}"/>
  </bookViews>
  <sheets>
    <sheet name="6.2" sheetId="1" r:id="rId1"/>
    <sheet name="6.3 năm 6 ĐN 2022" sheetId="2" r:id="rId2"/>
    <sheet name="6.4" sheetId="3" r:id="rId3"/>
    <sheet name="6.5" sheetId="4" r:id="rId4"/>
  </sheets>
  <definedNames>
    <definedName name="_ftn1" localSheetId="0">'6.2'!$A$273</definedName>
    <definedName name="_ftn2" localSheetId="1">'6.3 năm 6 ĐN 2022'!#REF!</definedName>
    <definedName name="_ftnref1" localSheetId="0">'6.2'!$B$16</definedName>
    <definedName name="_ftnref2" localSheetId="1">'6.3 năm 6 ĐN 2022'!$B$16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48" i="1"/>
  <c r="C124" i="1"/>
  <c r="C36" i="1"/>
  <c r="C15" i="1"/>
  <c r="C18" i="1"/>
  <c r="C25" i="1"/>
  <c r="C24" i="1" s="1"/>
  <c r="C38" i="1"/>
  <c r="C42" i="1" s="1"/>
  <c r="C43" i="1" s="1"/>
  <c r="C46" i="1" s="1"/>
  <c r="C62" i="1"/>
  <c r="C68" i="1"/>
  <c r="C65" i="1" s="1"/>
  <c r="C76" i="1"/>
  <c r="C77" i="1"/>
  <c r="C83" i="1"/>
  <c r="C86" i="1" s="1"/>
  <c r="C91" i="1"/>
  <c r="C97" i="1"/>
  <c r="C102" i="1"/>
  <c r="C108" i="1"/>
  <c r="C118" i="1"/>
  <c r="C121" i="1" s="1"/>
  <c r="C133" i="1"/>
  <c r="C134" i="1" s="1"/>
  <c r="C156" i="1"/>
  <c r="C159" i="1"/>
  <c r="C164" i="1"/>
  <c r="C45" i="1" l="1"/>
  <c r="C122" i="1"/>
  <c r="C85" i="1"/>
  <c r="C84" i="1"/>
  <c r="C29" i="1"/>
  <c r="C30" i="1" s="1"/>
  <c r="C143" i="1"/>
  <c r="C151" i="1"/>
  <c r="J128" i="3"/>
  <c r="C35" i="1" l="1"/>
  <c r="C34" i="1"/>
  <c r="C33" i="1"/>
  <c r="C32" i="1"/>
  <c r="C44" i="1"/>
  <c r="J75" i="3"/>
  <c r="J77" i="3" s="1"/>
  <c r="J80" i="3"/>
  <c r="C31" i="1" l="1"/>
  <c r="K36" i="3"/>
  <c r="K37" i="3" s="1"/>
  <c r="G61" i="2" l="1"/>
  <c r="G54" i="2" l="1"/>
  <c r="D214" i="1" l="1"/>
  <c r="D212" i="1" s="1"/>
</calcChain>
</file>

<file path=xl/sharedStrings.xml><?xml version="1.0" encoding="utf-8"?>
<sst xmlns="http://schemas.openxmlformats.org/spreadsheetml/2006/main" count="1003" uniqueCount="339">
  <si>
    <t>Biểu mẫu 6.2</t>
  </si>
  <si>
    <t>TT</t>
  </si>
  <si>
    <t>Nội dung</t>
  </si>
  <si>
    <t xml:space="preserve">Dự toán </t>
  </si>
  <si>
    <t>A</t>
  </si>
  <si>
    <t>TỔNG SỐ THU, CHI, NỘP NGÂN SÁCH PHÍ, LỆ PHÍ</t>
  </si>
  <si>
    <t>I</t>
  </si>
  <si>
    <t>Số thu phí, lệ phí</t>
  </si>
  <si>
    <t>Học phí (nếu có)</t>
  </si>
  <si>
    <t>Số dư năm trước chuyển sang</t>
  </si>
  <si>
    <t xml:space="preserve">Mức thu …. </t>
  </si>
  <si>
    <t>Tổng số thu trong năm</t>
  </si>
  <si>
    <t>Tổng kinh phí được sử dụng trong năm</t>
  </si>
  <si>
    <t>Số nộp vào kho bạc nhà nước/ngân hàng([1])</t>
  </si>
  <si>
    <t>Số chi trong năm</t>
  </si>
  <si>
    <t>Trong đó: - Bổ sung chi lương</t>
  </si>
  <si>
    <t xml:space="preserve">                 - Chi tăng cường cơ sở vật chất</t>
  </si>
  <si>
    <t xml:space="preserve">                 - Chi nghiệp vụ chuyên môn</t>
  </si>
  <si>
    <t xml:space="preserve"> - Chi khác</t>
  </si>
  <si>
    <t>Số dư cuối năm</t>
  </si>
  <si>
    <t>Dự kiến mức thu (2 năm học tiếp theo đối với GDMN; cả cấp học đối với GD Tiểu học, THCS)</t>
  </si>
  <si>
    <t>……………………………………………</t>
  </si>
  <si>
    <t>2.1.1</t>
  </si>
  <si>
    <t>2.1.2</t>
  </si>
  <si>
    <t>2.1.3</t>
  </si>
  <si>
    <t>2.1.4</t>
  </si>
  <si>
    <t>2.1.5</t>
  </si>
  <si>
    <r>
      <t>Số nộp vào kho bạc nhà nước/ngân hàng</t>
    </r>
    <r>
      <rPr>
        <vertAlign val="superscript"/>
        <sz val="12"/>
        <color theme="1"/>
        <rFont val="Times New Roman"/>
        <family val="1"/>
      </rPr>
      <t>(1)</t>
    </r>
  </si>
  <si>
    <t>2.1.6</t>
  </si>
  <si>
    <t>Trong đó: - Chi giáo viên giảng dạy và giáo viên phụ trách lớp học</t>
  </si>
  <si>
    <t xml:space="preserve">                 - Chi khấu hao cơ sở vật chất</t>
  </si>
  <si>
    <t xml:space="preserve">                 - Chi công tác quản lý, chỉ đạo</t>
  </si>
  <si>
    <t xml:space="preserve">                 - Chi phúc lợi</t>
  </si>
  <si>
    <t xml:space="preserve">                 - Chi khác: …………</t>
  </si>
  <si>
    <t>2.1.7</t>
  </si>
  <si>
    <t>Tài trợ, hỗ trợ (nếu có: chi tiết theo từng công trình, dự án)</t>
  </si>
  <si>
    <t>3.1.1</t>
  </si>
  <si>
    <t>3.1.2</t>
  </si>
  <si>
    <t>3.1.3</t>
  </si>
  <si>
    <t>3.1.4</t>
  </si>
  <si>
    <t>3.1.5</t>
  </si>
  <si>
    <t>Trong đó: - ………………….</t>
  </si>
  <si>
    <t xml:space="preserve">                 - …………………..</t>
  </si>
  <si>
    <t xml:space="preserve">                 - …………………….</t>
  </si>
  <si>
    <t>3.1.6</t>
  </si>
  <si>
    <r>
      <t xml:space="preserve">Dịch vụ: Trông giữ xe, căng tin, bán trú…. </t>
    </r>
    <r>
      <rPr>
        <i/>
        <sz val="12"/>
        <color rgb="FFFF0000"/>
        <rFont val="Times New Roman"/>
        <family val="1"/>
      </rPr>
      <t>(Nếu có: Liệt kê các dịch vụ thực hiện tại đơn vị, mỗi nội dung thực hiện theo bảng kê dưới đây)</t>
    </r>
  </si>
  <si>
    <t>4.1.</t>
  </si>
  <si>
    <t>4.1.1</t>
  </si>
  <si>
    <t>4.1.2</t>
  </si>
  <si>
    <t>Mức thu ….</t>
  </si>
  <si>
    <t>4.1.3</t>
  </si>
  <si>
    <t>4.1.4</t>
  </si>
  <si>
    <t>4.1.5</t>
  </si>
  <si>
    <r>
      <t xml:space="preserve">Số nộp vào kho bạc nhà nước/ngân hàng </t>
    </r>
    <r>
      <rPr>
        <vertAlign val="superscript"/>
        <sz val="12"/>
        <color theme="1"/>
        <rFont val="Times New Roman"/>
        <family val="1"/>
      </rPr>
      <t>(1)</t>
    </r>
  </si>
  <si>
    <t>4.1.6</t>
  </si>
  <si>
    <t>Trong đó: - Chi cho người tham gia</t>
  </si>
  <si>
    <t xml:space="preserve">                 - Chi thực hiện nghĩa vụ với nhà nước</t>
  </si>
  <si>
    <t xml:space="preserve">                 - Chi khác:…………..</t>
  </si>
  <si>
    <t>4.1.7</t>
  </si>
  <si>
    <r>
      <t>Liên kết giáo dục: Kỹ năng sống, Tiếng Anh tăng cường, Tiếng Anh có yếu tố nước ngoài, Tin học</t>
    </r>
    <r>
      <rPr>
        <b/>
        <sz val="12"/>
        <color rgb="FFFF0000"/>
        <rFont val="Times New Roman"/>
        <family val="1"/>
      </rPr>
      <t>…</t>
    </r>
    <r>
      <rPr>
        <i/>
        <sz val="12"/>
        <color rgb="FFFF0000"/>
        <rFont val="Times New Roman"/>
        <family val="1"/>
      </rPr>
      <t>(Nếu có: Liệt kê các nội dung liên kết giáo dục được thực hiện tại đơn vị, mỗi nội dung thực hiện theo bảng kê dưới đây</t>
    </r>
  </si>
  <si>
    <t>5.1.1</t>
  </si>
  <si>
    <t>5.1.2</t>
  </si>
  <si>
    <t>5.1.3</t>
  </si>
  <si>
    <t>5.1.4</t>
  </si>
  <si>
    <t>5.1.5</t>
  </si>
  <si>
    <t>5.1.6</t>
  </si>
  <si>
    <t>Trong đó: - Chi theo hợp đồng hoặc cho người dạy….</t>
  </si>
  <si>
    <t xml:space="preserve">                 - Chi công tác quản lý, chỉ đạo…..</t>
  </si>
  <si>
    <t>5.1.7</t>
  </si>
  <si>
    <r>
      <t xml:space="preserve">Thu hộ, chi hộ: BHYT, Đoàn, Đội, đồng phục, sách vở , ..….. </t>
    </r>
    <r>
      <rPr>
        <i/>
        <sz val="12"/>
        <color rgb="FFFF0000"/>
        <rFont val="Times New Roman"/>
        <family val="1"/>
      </rPr>
      <t>(Nếu có: Liệt kê các nội dung được thực hiện tại đơn vị theo số liệu thực tế, mỗi nội dung thực hiện theo bảng kê dưới đây)</t>
    </r>
  </si>
  <si>
    <t>6.1.1</t>
  </si>
  <si>
    <t>Số học sinh</t>
  </si>
  <si>
    <t>6.1.2</t>
  </si>
  <si>
    <t>Mức thu ……</t>
  </si>
  <si>
    <t>6.1.3</t>
  </si>
  <si>
    <t>Tổng thu</t>
  </si>
  <si>
    <t>6.1.4</t>
  </si>
  <si>
    <t>Đã chi</t>
  </si>
  <si>
    <t>6.1.5</t>
  </si>
  <si>
    <t>Dư</t>
  </si>
  <si>
    <t>II</t>
  </si>
  <si>
    <t>Chi từ nguồn thu phí được để lại</t>
  </si>
  <si>
    <t>Chi sự nghiệp …….</t>
  </si>
  <si>
    <t>Kinh phí nhiệm vụ thường xuyên</t>
  </si>
  <si>
    <t xml:space="preserve">Chi thanh toán cá nhân </t>
  </si>
  <si>
    <t>Chi nghiệp vụ chuyên môn</t>
  </si>
  <si>
    <t>Chi tham quan học tập</t>
  </si>
  <si>
    <t>Chi mua sắm sửa chữa</t>
  </si>
  <si>
    <t xml:space="preserve">Chi khác </t>
  </si>
  <si>
    <t>Kinh phí nhiệm vụ không thường xuyên</t>
  </si>
  <si>
    <t>Chi quản lý hành chính</t>
  </si>
  <si>
    <t>Kinh phí thực hiện chế độ tự chủ</t>
  </si>
  <si>
    <t>Kinh phí không thực hiện chế độ tự chủ</t>
  </si>
  <si>
    <t>III</t>
  </si>
  <si>
    <t xml:space="preserve">Số phí, lệ phí nộp ngân sách nhà nước </t>
  </si>
  <si>
    <t>Học phí</t>
  </si>
  <si>
    <t>Học nghề</t>
  </si>
  <si>
    <t>Học Tiếng anh</t>
  </si>
  <si>
    <t>Học kỹ năng sống</t>
  </si>
  <si>
    <t>………………………</t>
  </si>
  <si>
    <t>B</t>
  </si>
  <si>
    <t>DỰ TOÁN CHI NGÂN SÁCH NHÀ NƯỚC</t>
  </si>
  <si>
    <t>Nguồn ngân sách trong nước</t>
  </si>
  <si>
    <t>Chi khác</t>
  </si>
  <si>
    <t xml:space="preserve">Chi sự nghiệp giáo dục, đào tạo </t>
  </si>
  <si>
    <t>Chi Nghiệp vụ chuyên môn</t>
  </si>
  <si>
    <t>Nguồn viện trợ</t>
  </si>
  <si>
    <t>Chi sự nghiệp giáo dục, đào tạo</t>
  </si>
  <si>
    <t>Dự án A</t>
  </si>
  <si>
    <t>Dự án B</t>
  </si>
  <si>
    <t>Nguồn vay nợ nước ngoài</t>
  </si>
  <si>
    <t>Dự án B </t>
  </si>
  <si>
    <t>…………………</t>
  </si>
  <si>
    <t>C</t>
  </si>
  <si>
    <t xml:space="preserve">MỨC THU NHẬP HÀNG THÁNG </t>
  </si>
  <si>
    <t>Mức thu nhập của CBQL</t>
  </si>
  <si>
    <t>Mức cao nhất (đồng/người/năm)</t>
  </si>
  <si>
    <t>Mức bình quân (đồng/người/năm)</t>
  </si>
  <si>
    <t>Mức thấp nhất (đồng/người/năm)</t>
  </si>
  <si>
    <t>Mức thu nhập của giáo viên</t>
  </si>
  <si>
    <t>D</t>
  </si>
  <si>
    <t>MỨC CHI CHO HỌC SINH</t>
  </si>
  <si>
    <t>Mức chi thường xuyên/học sinh (đồng/hs/năm học)</t>
  </si>
  <si>
    <t>Mức chi đầu tư xây dựng, sửa chữa, mua sắm thiết bị (đ/hs/năm học)</t>
  </si>
  <si>
    <t>(Ký, ghi họ tên)</t>
  </si>
  <si>
    <t xml:space="preserve">HIỆU TRƯỞNG </t>
  </si>
  <si>
    <t>(Ký tên và đóng dấu)</t>
  </si>
  <si>
    <t>[1] Đối với đơn vị công lập phải gửi vào kho bạc nhà nước.</t>
  </si>
  <si>
    <t>PHÒNG GIÁO DỤC VÀ ĐÀO TẠO QUẬN ĐỒ SƠN</t>
  </si>
  <si>
    <t>Biểu mẫu 6.3</t>
  </si>
  <si>
    <t>Dự toán năm</t>
  </si>
  <si>
    <t>Ước thực hiện/dự toán năm (tỷ lệ %)</t>
  </si>
  <si>
    <r>
      <t>Ước thực hiện ……</t>
    </r>
    <r>
      <rPr>
        <b/>
        <vertAlign val="superscript"/>
        <sz val="11"/>
        <color rgb="FF000000"/>
        <rFont val="Times New Roman"/>
        <family val="1"/>
      </rPr>
      <t>(1)</t>
    </r>
    <r>
      <rPr>
        <b/>
        <sz val="11"/>
        <color rgb="FF000000"/>
        <rFont val="Times New Roman"/>
        <family val="1"/>
      </rPr>
      <t xml:space="preserve"> nay so với cùng kỳ năm trước (tỷ lệ %)</t>
    </r>
  </si>
  <si>
    <t>Số nộp vào kho bạc nhà nước/ngân hàng([2])</t>
  </si>
  <si>
    <t xml:space="preserve">                 - Chi khác</t>
  </si>
  <si>
    <t>Dự kiến mức thu (2 năm học tiếp theo đối với GDMN; cả cấp học đối với GD TH, THCS)</t>
  </si>
  <si>
    <r>
      <t>Số nộp vào kho bạc nhà nước/ngân hàng</t>
    </r>
    <r>
      <rPr>
        <vertAlign val="superscript"/>
        <sz val="12"/>
        <color theme="1"/>
        <rFont val="Times New Roman"/>
        <family val="1"/>
      </rPr>
      <t>(3)</t>
    </r>
  </si>
  <si>
    <r>
      <t>Liên kết giáo dục: Kỹ năng sống, Tiếng Anh tăng cường, Tiếng Anh có yếu tố nước ngoài, Tin học</t>
    </r>
    <r>
      <rPr>
        <b/>
        <sz val="12"/>
        <color rgb="FFFF0000"/>
        <rFont val="Times New Roman"/>
        <family val="1"/>
      </rPr>
      <t>…</t>
    </r>
    <r>
      <rPr>
        <i/>
        <sz val="12"/>
        <color rgb="FFFF0000"/>
        <rFont val="Times New Roman"/>
        <family val="1"/>
      </rPr>
      <t>(Nếu có: Liệt kê các nội dung liên kết giáo dục được thực hiện tại đơn vị, mỗi nội dung thực hiện theo bảng kê dưới đây)</t>
    </r>
  </si>
  <si>
    <t xml:space="preserve">             - Chi khấu hao cơ sở vật chất</t>
  </si>
  <si>
    <t xml:space="preserve">             - Chi công tác quản lý, chỉ đạo…..</t>
  </si>
  <si>
    <t xml:space="preserve">             - Chi phúc lợi</t>
  </si>
  <si>
    <t xml:space="preserve">             - Chi khác:…………..</t>
  </si>
  <si>
    <r>
      <t>Thu hộ, chi hộ: BHYT, Đoàn, Đội, đồng phục, sách vở, …..</t>
    </r>
    <r>
      <rPr>
        <sz val="12"/>
        <color theme="1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 xml:space="preserve">(Nếu có: </t>
    </r>
    <r>
      <rPr>
        <i/>
        <sz val="12"/>
        <color rgb="FFFF0000"/>
        <rFont val="Times New Roman"/>
        <family val="1"/>
      </rPr>
      <t>Liệt kê các nội dung được thực hiện tại đơn vị theo số liệu thực tế, mỗi nội dung thực hiện theo bảng kê dưới đây)</t>
    </r>
  </si>
  <si>
    <t>Trông giữ xe</t>
  </si>
  <si>
    <t>……………………..</t>
  </si>
  <si>
    <t>NGƯỜI LẬP</t>
  </si>
  <si>
    <t>Biểu mẫu 6.4</t>
  </si>
  <si>
    <t>Tổng số liệu báo cáo quyết toán</t>
  </si>
  <si>
    <t>Tổng số liệu quyết toán được duyệt</t>
  </si>
  <si>
    <t>Chênh lệch</t>
  </si>
  <si>
    <t>Số quyết toán được duyệt chi tiết từng đơn vị trực thuộc (nếu có)</t>
  </si>
  <si>
    <t>5=4-3</t>
  </si>
  <si>
    <t xml:space="preserve">QUYẾT TOÁN THU, CHI, NỘP NGÂN SÁCH PHÍ, LỆ PHÍ </t>
  </si>
  <si>
    <t xml:space="preserve">                - Chi khác</t>
  </si>
  <si>
    <r>
      <t>Số nộp vào kho bạc nhà nước/ngân hàng</t>
    </r>
    <r>
      <rPr>
        <vertAlign val="superscript"/>
        <sz val="12"/>
        <color theme="1"/>
        <rFont val="Times New Roman"/>
        <family val="1"/>
      </rPr>
      <t>(4)</t>
    </r>
  </si>
  <si>
    <t xml:space="preserve">                 - Chi khác:…………</t>
  </si>
  <si>
    <t xml:space="preserve">                    - Chi thực hiện nghĩa vụ với nhà nước</t>
  </si>
  <si>
    <t xml:space="preserve">                 - Chi khác: …………..</t>
  </si>
  <si>
    <t>Học Tiếng Anh</t>
  </si>
  <si>
    <t>Học Kỹ năng sống</t>
  </si>
  <si>
    <t>QUYẾT TOÁN CHI NGÂN SÁCH NHÀ NƯỚC</t>
  </si>
  <si>
    <t>……..</t>
  </si>
  <si>
    <t>Biểu mẫu 6.5</t>
  </si>
  <si>
    <t>THÔNG BÁO</t>
  </si>
  <si>
    <t>Đơn vị tính: Đồng</t>
  </si>
  <si>
    <t>Số tiền</t>
  </si>
  <si>
    <t>Tỷ lệ</t>
  </si>
  <si>
    <t>CÁC KHOẢN THU, CHI NGOÀI NGÂN SÁCH VÀ KHOẢN THU HỘ, CHI HỘ</t>
  </si>
  <si>
    <t xml:space="preserve">     - Chi nghiệp vụ chuyên môn</t>
  </si>
  <si>
    <t>Dự kiến mức thu (2 năm học tiếp theo đối với GDMN; cả cấp học đối với GD tiểu học và THCS)</t>
  </si>
  <si>
    <r>
      <t>Số nộp vào kho bạc nhà nước/ngân hàng</t>
    </r>
    <r>
      <rPr>
        <vertAlign val="superscript"/>
        <sz val="12"/>
        <color theme="1"/>
        <rFont val="Times New Roman"/>
        <family val="1"/>
      </rPr>
      <t>(5)</t>
    </r>
  </si>
  <si>
    <r>
      <t xml:space="preserve">Tài trợ, hỗ trợ </t>
    </r>
    <r>
      <rPr>
        <b/>
        <sz val="12"/>
        <color rgb="FFFF0000"/>
        <rFont val="Times New Roman"/>
        <family val="1"/>
      </rPr>
      <t>(nếu có: chi tiết theo từng công trình, dự án)</t>
    </r>
  </si>
  <si>
    <t>QUYẾT TOÁN CHI NGÂN SÁCH</t>
  </si>
  <si>
    <t>Ngân sách nhà nước</t>
  </si>
  <si>
    <t>Ngân sách chi thường xuyên</t>
  </si>
  <si>
    <t>Số dư kinh phí năm trước chuyển sang</t>
  </si>
  <si>
    <t>- Dự toán được giao trong năm</t>
  </si>
  <si>
    <t>Trong đó: + Dự toán giao đầu năm</t>
  </si>
  <si>
    <t xml:space="preserve">                 + Dự toán bổ sung trong năm</t>
  </si>
  <si>
    <t xml:space="preserve">                 + Kinh phí giảm trong năm</t>
  </si>
  <si>
    <t xml:space="preserve"> - Kinh phí thực nhận trong năm</t>
  </si>
  <si>
    <t xml:space="preserve"> - Kinh phí quyết toán</t>
  </si>
  <si>
    <t xml:space="preserve"> - Số dư kinh phí được chuyển sang năm sau sử dụng vào quyết toán, bao gồm:</t>
  </si>
  <si>
    <t xml:space="preserve">                      + Kinh phí đã nhận</t>
  </si>
  <si>
    <t xml:space="preserve">                      + Dự toán còn dư ở Kho bạc</t>
  </si>
  <si>
    <t>Ngân sách chi không thường xuyên</t>
  </si>
  <si>
    <t>Dự toán được giao trong năm</t>
  </si>
  <si>
    <t>Tình hình thực hiện kiến nghị của cơ quan Kiểm toán, thanh tra, cơ quan tài chính</t>
  </si>
  <si>
    <t>Tổng số kinh phí phải nộp ngân sách</t>
  </si>
  <si>
    <t>Tổng số kinh phí đã nộp ngân sách</t>
  </si>
  <si>
    <t>Tổng số kinh phí còn phải nộp</t>
  </si>
  <si>
    <r>
      <t>NỘI DUNG ĐỐI CHIẾU SỐ LIỆU KẾT QUẢ HOẠT ĐỘNG</t>
    </r>
    <r>
      <rPr>
        <sz val="12"/>
        <color theme="1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(Nếu có: Chi tiết từng nguồn)</t>
    </r>
  </si>
  <si>
    <t>Kết quả chênh lệch thu lớn hơn chi trong năm</t>
  </si>
  <si>
    <t>Trong đó: - Trích lập các quỹ</t>
  </si>
  <si>
    <t xml:space="preserve">                    + Quỹ……….</t>
  </si>
  <si>
    <t xml:space="preserve">                  - Kinh phí cải cách tiền lương</t>
  </si>
  <si>
    <t>Dạy thêm, học thêm</t>
  </si>
  <si>
    <t>IV</t>
  </si>
  <si>
    <t>Mức chi đầu tư xây dựng, sửa chữa, mua sắm thiết bị (đồng/hs/năm học)</t>
  </si>
  <si>
    <t xml:space="preserve">PHÒNG GIÁO DỤC VÀ ĐÀO TẠO QUẬN ĐỒ SƠN                                       </t>
  </si>
  <si>
    <t>Số thu</t>
  </si>
  <si>
    <t xml:space="preserve"> </t>
  </si>
  <si>
    <t>Dạy thêm - học thêm, học nghề : ( Quản lý học thêm ngoài giờ)</t>
  </si>
  <si>
    <t>Mức thu: 7.000đ/ 1 tiết</t>
  </si>
  <si>
    <t xml:space="preserve">                 - Chi khấu hao cơ sở vật chất </t>
  </si>
  <si>
    <t xml:space="preserve">Trong đó: - Chi giáo viên giảng dạy và giáo viên phụ trách lớp học </t>
  </si>
  <si>
    <t>Dịch vụ: Trông bán trú, học sinh ăn bán trú</t>
  </si>
  <si>
    <t>Mức thu : 20.000đ/1 ngày + 180.000đ/ 1 tháng trông bán trú</t>
  </si>
  <si>
    <t xml:space="preserve">                 - Chi khác: Mua thực phẩm + chất đốt + chi phí khác</t>
  </si>
  <si>
    <t>Liên kết giáo dục: Tiếng Anh có yếu tố nước ngoài, Tin học</t>
  </si>
  <si>
    <t>Mức thu : TA 160.000đ/ 1 tháng; Tin 20.000đ/1tháng</t>
  </si>
  <si>
    <t xml:space="preserve">                 - Chi khác:</t>
  </si>
  <si>
    <t>Thu hộ, chi hộ: Nước uống, Đoàn, Đội, BHYT</t>
  </si>
  <si>
    <t>THỰC HIỆN DỰ TOÁN THU - CHI 6 THÁNG ĐẦU NĂM 2022</t>
  </si>
  <si>
    <t>Người lập                                                                 HIỆU TRƯỞNG</t>
  </si>
  <si>
    <t>Tổng bữa ăn T3,4,5 = 8.160.000đ x 20.000đ = 163.200.000đ - dư cuối năm 2021 21.740.000đ = 141.460.000đ +  cô nuôi 97.830.000đ = 239.290.000đ</t>
  </si>
  <si>
    <t>DK TA : 307 hs x 160.000đ x 9 tháng =442.080.000đ ; Tin 329 hs x 20.000đ x 9 t = 59.220.000đ = 501.300.000đ</t>
  </si>
  <si>
    <t>Dư năm trước chuyển sang</t>
  </si>
  <si>
    <t>6.1.6</t>
  </si>
  <si>
    <t>7.1.1</t>
  </si>
  <si>
    <t>7.1.2</t>
  </si>
  <si>
    <t>7.1.3</t>
  </si>
  <si>
    <t>7.1.4</t>
  </si>
  <si>
    <t>7.1.5</t>
  </si>
  <si>
    <t>7.1.6</t>
  </si>
  <si>
    <t>Thu : Hỗ trợ giáo dục</t>
  </si>
  <si>
    <t>Số học sinh: 329</t>
  </si>
  <si>
    <t>Mức thu : 60.000đ/ tháng</t>
  </si>
  <si>
    <t xml:space="preserve">Thu: </t>
  </si>
  <si>
    <t>Thu</t>
  </si>
  <si>
    <t>Thu hộ, chi hộ: Nước uống, Đoàn tin nhắn eNetviet</t>
  </si>
  <si>
    <t xml:space="preserve">Số học sinh: 358 HS </t>
  </si>
  <si>
    <t>Mức thu:  Nước uống: 20.000đ/ tháng; eNetviet: 100.000đ/năm. Đoàn đội: 30.000đ</t>
  </si>
  <si>
    <t>Thu:</t>
  </si>
  <si>
    <t>Mức thu : TA 160.000đ/ 1 tháng; Tin học 20.000đ/1tháng</t>
  </si>
  <si>
    <t xml:space="preserve">Số học sinh: </t>
  </si>
  <si>
    <t>ĐVT: Đồng</t>
  </si>
  <si>
    <r>
      <t xml:space="preserve">Ước thực hiện 6 tháng đầu năm </t>
    </r>
    <r>
      <rPr>
        <b/>
        <vertAlign val="superscript"/>
        <sz val="12"/>
        <color rgb="FF000000"/>
        <rFont val="Times New Roman"/>
        <family val="1"/>
      </rPr>
      <t>(1)</t>
    </r>
  </si>
  <si>
    <t xml:space="preserve">Đơn vị tính: đồng </t>
  </si>
  <si>
    <r>
      <t>Số nộp vào kho bạc nhà nước/ngân hàng</t>
    </r>
    <r>
      <rPr>
        <vertAlign val="superscript"/>
        <sz val="11"/>
        <color theme="1"/>
        <rFont val="Times New Roman"/>
        <family val="1"/>
      </rPr>
      <t>(3)</t>
    </r>
  </si>
  <si>
    <r>
      <t>Số nộp vào kho bạc nhà nước/ngân hàng</t>
    </r>
    <r>
      <rPr>
        <vertAlign val="superscript"/>
        <sz val="11"/>
        <color theme="1"/>
        <rFont val="Times New Roman"/>
        <family val="1"/>
      </rPr>
      <t xml:space="preserve"> (3)</t>
    </r>
  </si>
  <si>
    <t>TRƯỜNG TH&amp;THCS VẠN HƯƠNG</t>
  </si>
  <si>
    <t>Mức thu: 12.000đ/ 1 tiết</t>
  </si>
  <si>
    <t>Số thu học thêm</t>
  </si>
  <si>
    <t>2.2</t>
  </si>
  <si>
    <t>2.1</t>
  </si>
  <si>
    <t>2.2.1</t>
  </si>
  <si>
    <t>Mức thu: 10.000đ/ 1 tiết</t>
  </si>
  <si>
    <t>2.2.2</t>
  </si>
  <si>
    <t>2.2.3</t>
  </si>
  <si>
    <t>2.2.4</t>
  </si>
  <si>
    <t>2.2.5</t>
  </si>
  <si>
    <t>2.2.6</t>
  </si>
  <si>
    <t>2.2.7</t>
  </si>
  <si>
    <t>Số thu: TiếngAnh nước ngoài</t>
  </si>
  <si>
    <t>Mức thu : TA 160.000đ/ 1 tháng.</t>
  </si>
  <si>
    <t>5.1</t>
  </si>
  <si>
    <t>5.2</t>
  </si>
  <si>
    <t>Mức thu : Tin học: 12.000đ/hs/tiết</t>
  </si>
  <si>
    <t>5.2.1</t>
  </si>
  <si>
    <t>5.2.2</t>
  </si>
  <si>
    <t>5.2.3</t>
  </si>
  <si>
    <t>5.2.4</t>
  </si>
  <si>
    <t>5.2.5</t>
  </si>
  <si>
    <t>5.2.6</t>
  </si>
  <si>
    <t>5.2.7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</si>
  <si>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</si>
  <si>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</si>
  <si>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</si>
  <si>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</si>
  <si>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</si>
  <si>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</si>
  <si>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</si>
  <si>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</si>
  <si>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Số học sinh: 662</t>
  </si>
  <si>
    <t>6.1</t>
  </si>
  <si>
    <t>Số thu nước uống</t>
  </si>
  <si>
    <t>Mức thu : Nước uống: 10.000đ/ tháng</t>
  </si>
  <si>
    <t>6.2</t>
  </si>
  <si>
    <t>Số thu Quỹ Đội</t>
  </si>
  <si>
    <t>6.3</t>
  </si>
  <si>
    <t>Số thu BHYT</t>
  </si>
  <si>
    <t>Số học sinh: 600</t>
  </si>
  <si>
    <t>Số học sinh: 280</t>
  </si>
  <si>
    <t>Mức thu : 30.000đ/ tháng</t>
  </si>
  <si>
    <t>Số thu học thêm (Quản lý học thêm ngoài giờ)</t>
  </si>
  <si>
    <t>Thu : Coi xe</t>
  </si>
  <si>
    <t>Số học sinh: 110</t>
  </si>
  <si>
    <t>Trong đó: - Chi cho người trông</t>
  </si>
  <si>
    <t xml:space="preserve">              - Chi cơ sở vật chất</t>
  </si>
  <si>
    <t>5.4</t>
  </si>
  <si>
    <t>Số thu: Học Kỹ năng sống</t>
  </si>
  <si>
    <t>Số thu: Học Tiếng Anh</t>
  </si>
  <si>
    <t>Số thu: Học Tin học</t>
  </si>
  <si>
    <t>Mức thu : 48.000đ/hs/tiết</t>
  </si>
  <si>
    <t>5.4.1</t>
  </si>
  <si>
    <t>5.4.2</t>
  </si>
  <si>
    <t>5.4.3</t>
  </si>
  <si>
    <t>5.4.4</t>
  </si>
  <si>
    <t>5.4.5</t>
  </si>
  <si>
    <t>5.4.6</t>
  </si>
  <si>
    <t>5.4.7</t>
  </si>
  <si>
    <t>Học thêm</t>
  </si>
  <si>
    <t>Học thêm - Quản lý cuối buổi</t>
  </si>
  <si>
    <t>Chăm sóc bán trú</t>
  </si>
  <si>
    <t>Tiếng Anh nước ngoài</t>
  </si>
  <si>
    <t>Học Tin học</t>
  </si>
  <si>
    <t>Nước uống</t>
  </si>
  <si>
    <t>Quỹ đội</t>
  </si>
  <si>
    <t>Bảo hiểm y tế</t>
  </si>
  <si>
    <t>Hỗ trợ giáo dục</t>
  </si>
  <si>
    <t>Coi xe</t>
  </si>
  <si>
    <t xml:space="preserve">(Kèm theo Quyết định số ……../QĐ - TH&amp;THCSVH ngày 01/9/2022 của Trường TH&amp;THCSVH) </t>
  </si>
  <si>
    <t>Hoàng Thị Việt                                                      Ngô Thị Liên Hương</t>
  </si>
  <si>
    <t xml:space="preserve">(Kèm theo Quyết định số ……../QĐ - THVH ngày…../..…/2022 của Trường Tiểu học và THCS Vạn Hương) </t>
  </si>
  <si>
    <r>
      <t xml:space="preserve">QUYẾT TOÁN THU – CHI </t>
    </r>
    <r>
      <rPr>
        <b/>
        <sz val="14"/>
        <color theme="1"/>
        <rFont val="Times New Roman"/>
        <family val="1"/>
      </rPr>
      <t>NĂM 2022</t>
    </r>
  </si>
  <si>
    <t>Ngô Thị Liên Hương</t>
  </si>
  <si>
    <t>Đồ Sơn, ngày       tháng      năm 2022</t>
  </si>
  <si>
    <t>Hoàng Thị Việt</t>
  </si>
  <si>
    <t>Báo cáo quyết toán kinh phí, năm2022</t>
  </si>
  <si>
    <t>Đồ Sơn, ngày       tháng       năm 2022</t>
  </si>
  <si>
    <r>
      <t xml:space="preserve">                       </t>
    </r>
    <r>
      <rPr>
        <b/>
        <sz val="14"/>
        <color theme="1"/>
        <rFont val="Times New Roman"/>
        <family val="1"/>
      </rPr>
      <t>Người lập</t>
    </r>
    <r>
      <rPr>
        <b/>
        <sz val="13"/>
        <color theme="1"/>
        <rFont val="Times New Roman"/>
        <family val="1"/>
      </rPr>
      <t xml:space="preserve">                                                     HIỆU TRƯỞNG</t>
    </r>
  </si>
  <si>
    <t>TRƯỜNG  TH&amp;THCS VẠN HƯƠNG</t>
  </si>
  <si>
    <t xml:space="preserve">(Kèm theo Quyết định số   /QĐ - THVH ngày…../..…/2022 của Trường Tiểu học và THCS Vạn Hương) </t>
  </si>
  <si>
    <t>Đồ Sơn, ngày       tháng    năm 2022</t>
  </si>
  <si>
    <t>DỰ TOÁN THU - CHI NĂM HỌC 2023 - 2024</t>
  </si>
  <si>
    <t>Mức thu:  300.000đ/HS/tháng</t>
  </si>
  <si>
    <t xml:space="preserve">                 - Nộp thuế</t>
  </si>
  <si>
    <t>Mức thu : 28.000đ/1 ngày + 150.000đ/ 1 tháng trông bán trú</t>
  </si>
  <si>
    <t>300x 160.00đ;</t>
  </si>
  <si>
    <t xml:space="preserve">                 - Chi nộp thuế</t>
  </si>
  <si>
    <t xml:space="preserve">                 - Chi nộp thuế 2%</t>
  </si>
  <si>
    <t>Mức thu xe đạp: 30.000đ/HS/ tháng</t>
  </si>
  <si>
    <t>Số học sinh: 633</t>
  </si>
  <si>
    <t xml:space="preserve">Mức thu : </t>
  </si>
  <si>
    <t>Mức thu : 680.400đ/HS/năm</t>
  </si>
  <si>
    <t xml:space="preserve">             - Chi nộp thuế 10% ( 5% GTGT, 5% TNDN</t>
  </si>
  <si>
    <t>Đồ dùng chăm sóc bán trú</t>
  </si>
  <si>
    <t>Đồ Sơn, ngày       tháng 9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</si>
</sst>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"/>
    <numFmt numFmtId="165" formatCode="#.###"/>
    <numFmt numFmtId="166" formatCode="00,000,000"/>
  </numFmts>
  <fonts count="4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vertAlign val="superscript"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2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9"/>
      <name val="Times New Roman"/>
      <family val="1"/>
      <charset val="163"/>
    </font>
    <font>
      <b/>
      <i/>
      <sz val="12"/>
      <color theme="1"/>
      <name val="Times New Roman"/>
      <family val="1"/>
    </font>
    <font>
      <b/>
      <u/>
      <sz val="12"/>
      <color rgb="FFFF0000"/>
      <name val="Times New Roman"/>
      <family val="1"/>
    </font>
    <font>
      <i/>
      <sz val="13"/>
      <color rgb="FFFF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03">
    <xf numFmtId="0" fontId="0" fillId="0" borderId="0" xfId="0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7" fillId="0" borderId="0" xfId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7" fillId="0" borderId="1" xfId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 indent="5"/>
    </xf>
    <xf numFmtId="0" fontId="4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27" fillId="0" borderId="0" xfId="0" applyFont="1"/>
    <xf numFmtId="0" fontId="10" fillId="0" borderId="1" xfId="0" applyFont="1" applyBorder="1" applyAlignment="1">
      <alignment horizontal="center" vertical="center"/>
    </xf>
    <xf numFmtId="3" fontId="28" fillId="0" borderId="3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 wrapText="1"/>
    </xf>
    <xf numFmtId="3" fontId="29" fillId="0" borderId="3" xfId="0" applyNumberFormat="1" applyFont="1" applyBorder="1" applyAlignment="1">
      <alignment horizontal="right" vertical="center"/>
    </xf>
    <xf numFmtId="0" fontId="30" fillId="0" borderId="0" xfId="0" applyFont="1"/>
    <xf numFmtId="3" fontId="0" fillId="0" borderId="0" xfId="0" applyNumberFormat="1"/>
    <xf numFmtId="3" fontId="28" fillId="0" borderId="0" xfId="0" applyNumberFormat="1" applyFont="1" applyAlignment="1">
      <alignment horizontal="right" vertical="center"/>
    </xf>
    <xf numFmtId="0" fontId="31" fillId="0" borderId="0" xfId="0" applyFont="1"/>
    <xf numFmtId="3" fontId="28" fillId="0" borderId="1" xfId="0" applyNumberFormat="1" applyFont="1" applyBorder="1" applyAlignment="1">
      <alignment horizontal="right" vertical="center"/>
    </xf>
    <xf numFmtId="0" fontId="32" fillId="0" borderId="0" xfId="0" applyFont="1" applyAlignment="1">
      <alignment horizontal="right" vertical="center" wrapText="1"/>
    </xf>
    <xf numFmtId="0" fontId="34" fillId="0" borderId="0" xfId="0" applyFont="1"/>
    <xf numFmtId="164" fontId="28" fillId="0" borderId="3" xfId="0" applyNumberFormat="1" applyFont="1" applyBorder="1" applyAlignment="1">
      <alignment horizontal="right" vertical="center"/>
    </xf>
    <xf numFmtId="165" fontId="28" fillId="0" borderId="3" xfId="0" applyNumberFormat="1" applyFont="1" applyBorder="1" applyAlignment="1">
      <alignment horizontal="right" vertical="center"/>
    </xf>
    <xf numFmtId="3" fontId="28" fillId="0" borderId="4" xfId="0" applyNumberFormat="1" applyFont="1" applyBorder="1" applyAlignment="1">
      <alignment horizontal="right" vertical="center"/>
    </xf>
    <xf numFmtId="0" fontId="0" fillId="0" borderId="1" xfId="0" applyBorder="1"/>
    <xf numFmtId="2" fontId="0" fillId="0" borderId="0" xfId="0" applyNumberFormat="1"/>
    <xf numFmtId="3" fontId="28" fillId="0" borderId="2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3" fontId="28" fillId="0" borderId="6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7" fillId="0" borderId="1" xfId="0" applyFont="1" applyBorder="1"/>
    <xf numFmtId="3" fontId="11" fillId="0" borderId="1" xfId="0" applyNumberFormat="1" applyFont="1" applyBorder="1" applyAlignment="1">
      <alignment vertical="center" wrapText="1"/>
    </xf>
    <xf numFmtId="3" fontId="35" fillId="0" borderId="3" xfId="0" applyNumberFormat="1" applyFont="1" applyBorder="1" applyAlignment="1">
      <alignment horizontal="right" vertical="center" wrapText="1"/>
    </xf>
    <xf numFmtId="3" fontId="35" fillId="0" borderId="7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/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7" fillId="0" borderId="1" xfId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2</xdr:row>
      <xdr:rowOff>28575</xdr:rowOff>
    </xdr:from>
    <xdr:to>
      <xdr:col>1</xdr:col>
      <xdr:colOff>1943100</xdr:colOff>
      <xdr:row>2</xdr:row>
      <xdr:rowOff>28575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1885950" y="752475"/>
          <a:ext cx="9429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38100</xdr:rowOff>
    </xdr:from>
    <xdr:to>
      <xdr:col>1</xdr:col>
      <xdr:colOff>1371600</xdr:colOff>
      <xdr:row>2</xdr:row>
      <xdr:rowOff>38100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ShapeType="1"/>
        </xdr:cNvSpPr>
      </xdr:nvSpPr>
      <xdr:spPr bwMode="auto">
        <a:xfrm>
          <a:off x="1038225" y="733425"/>
          <a:ext cx="9429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2</xdr:row>
      <xdr:rowOff>19050</xdr:rowOff>
    </xdr:from>
    <xdr:to>
      <xdr:col>1</xdr:col>
      <xdr:colOff>1724025</xdr:colOff>
      <xdr:row>2</xdr:row>
      <xdr:rowOff>19050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ShapeType="1"/>
        </xdr:cNvSpPr>
      </xdr:nvSpPr>
      <xdr:spPr bwMode="auto">
        <a:xfrm>
          <a:off x="1390650" y="485775"/>
          <a:ext cx="9429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3"/>
  <sheetViews>
    <sheetView tabSelected="1" workbookViewId="0">
      <selection activeCell="C21" sqref="C21"/>
    </sheetView>
  </sheetViews>
  <sheetFormatPr defaultRowHeight="15.6" x14ac:dyDescent="0.3"/>
  <cols>
    <col min="1" max="1" width="9.44140625" customWidth="1"/>
    <col min="2" max="2" width="61.5546875" customWidth="1"/>
    <col min="3" max="3" width="19.33203125" style="35" customWidth="1"/>
    <col min="4" max="4" width="89.44140625" customWidth="1"/>
  </cols>
  <sheetData>
    <row r="1" spans="1:5" ht="18.75" customHeight="1" x14ac:dyDescent="0.3">
      <c r="A1" s="79" t="s">
        <v>199</v>
      </c>
      <c r="B1" s="79"/>
      <c r="C1" s="45" t="s">
        <v>0</v>
      </c>
    </row>
    <row r="2" spans="1:5" x14ac:dyDescent="0.3">
      <c r="A2" s="83" t="s">
        <v>241</v>
      </c>
      <c r="B2" s="83"/>
    </row>
    <row r="3" spans="1:5" x14ac:dyDescent="0.3">
      <c r="A3" s="26"/>
      <c r="B3" s="26"/>
    </row>
    <row r="4" spans="1:5" ht="17.399999999999999" x14ac:dyDescent="0.3">
      <c r="A4" s="81" t="s">
        <v>325</v>
      </c>
      <c r="B4" s="81"/>
      <c r="C4" s="81"/>
    </row>
    <row r="5" spans="1:5" x14ac:dyDescent="0.3">
      <c r="A5" s="82" t="s">
        <v>312</v>
      </c>
      <c r="B5" s="82"/>
      <c r="C5" s="82"/>
    </row>
    <row r="6" spans="1:5" x14ac:dyDescent="0.3">
      <c r="A6" s="1"/>
      <c r="C6" s="35" t="s">
        <v>236</v>
      </c>
    </row>
    <row r="7" spans="1:5" ht="17.399999999999999" x14ac:dyDescent="0.3">
      <c r="A7" s="15" t="s">
        <v>1</v>
      </c>
      <c r="B7" s="15" t="s">
        <v>2</v>
      </c>
      <c r="C7" s="36" t="s">
        <v>3</v>
      </c>
    </row>
    <row r="8" spans="1:5" x14ac:dyDescent="0.3">
      <c r="A8" s="16">
        <v>1</v>
      </c>
      <c r="B8" s="16">
        <v>2</v>
      </c>
      <c r="C8" s="16">
        <v>3</v>
      </c>
    </row>
    <row r="9" spans="1:5" x14ac:dyDescent="0.3">
      <c r="A9" s="17" t="s">
        <v>4</v>
      </c>
      <c r="B9" s="18" t="s">
        <v>5</v>
      </c>
      <c r="C9" s="8"/>
    </row>
    <row r="10" spans="1:5" x14ac:dyDescent="0.3">
      <c r="A10" s="17" t="s">
        <v>6</v>
      </c>
      <c r="B10" s="18" t="s">
        <v>7</v>
      </c>
      <c r="C10" s="75"/>
    </row>
    <row r="11" spans="1:5" x14ac:dyDescent="0.3">
      <c r="A11" s="17">
        <v>1</v>
      </c>
      <c r="B11" s="18" t="s">
        <v>8</v>
      </c>
      <c r="C11" s="75">
        <v>936900000</v>
      </c>
    </row>
    <row r="12" spans="1:5" x14ac:dyDescent="0.3">
      <c r="A12" s="8">
        <v>1.1000000000000001</v>
      </c>
      <c r="B12" s="19" t="s">
        <v>9</v>
      </c>
      <c r="C12" s="75"/>
    </row>
    <row r="13" spans="1:5" x14ac:dyDescent="0.3">
      <c r="A13" s="8">
        <v>1.2</v>
      </c>
      <c r="B13" s="19" t="s">
        <v>326</v>
      </c>
      <c r="C13" s="75"/>
    </row>
    <row r="14" spans="1:5" x14ac:dyDescent="0.3">
      <c r="A14" s="8">
        <v>1.3</v>
      </c>
      <c r="B14" s="19" t="s">
        <v>11</v>
      </c>
      <c r="C14" s="75">
        <v>936900000</v>
      </c>
      <c r="E14" t="s">
        <v>201</v>
      </c>
    </row>
    <row r="15" spans="1:5" x14ac:dyDescent="0.3">
      <c r="A15" s="8">
        <v>1.4</v>
      </c>
      <c r="B15" s="19" t="s">
        <v>12</v>
      </c>
      <c r="C15" s="75">
        <f>C14</f>
        <v>936900000</v>
      </c>
    </row>
    <row r="16" spans="1:5" x14ac:dyDescent="0.3">
      <c r="A16" s="8">
        <v>1.5</v>
      </c>
      <c r="B16" s="20" t="s">
        <v>13</v>
      </c>
      <c r="C16" s="75"/>
    </row>
    <row r="17" spans="1:3" x14ac:dyDescent="0.3">
      <c r="A17" s="8">
        <v>1.6</v>
      </c>
      <c r="B17" s="19" t="s">
        <v>14</v>
      </c>
      <c r="C17" s="75"/>
    </row>
    <row r="18" spans="1:3" x14ac:dyDescent="0.3">
      <c r="A18" s="8"/>
      <c r="B18" s="19" t="s">
        <v>15</v>
      </c>
      <c r="C18" s="75">
        <f>C14*40%</f>
        <v>374760000</v>
      </c>
    </row>
    <row r="19" spans="1:3" x14ac:dyDescent="0.3">
      <c r="A19" s="8"/>
      <c r="B19" s="19" t="s">
        <v>16</v>
      </c>
      <c r="C19" s="75">
        <f>C15*35%</f>
        <v>327915000</v>
      </c>
    </row>
    <row r="20" spans="1:3" x14ac:dyDescent="0.3">
      <c r="A20" s="8"/>
      <c r="B20" s="19" t="s">
        <v>17</v>
      </c>
      <c r="C20" s="75">
        <f>C15*25%</f>
        <v>234225000</v>
      </c>
    </row>
    <row r="21" spans="1:3" x14ac:dyDescent="0.3">
      <c r="A21" s="8"/>
      <c r="B21" s="19" t="s">
        <v>18</v>
      </c>
      <c r="C21" s="75"/>
    </row>
    <row r="22" spans="1:3" x14ac:dyDescent="0.3">
      <c r="A22" s="8">
        <v>1.7</v>
      </c>
      <c r="B22" s="19" t="s">
        <v>19</v>
      </c>
      <c r="C22" s="75"/>
    </row>
    <row r="23" spans="1:3" ht="31.2" x14ac:dyDescent="0.3">
      <c r="A23" s="8">
        <v>1.8</v>
      </c>
      <c r="B23" s="10" t="s">
        <v>20</v>
      </c>
      <c r="C23" s="8"/>
    </row>
    <row r="24" spans="1:3" x14ac:dyDescent="0.3">
      <c r="A24" s="34">
        <v>2</v>
      </c>
      <c r="B24" s="21" t="s">
        <v>202</v>
      </c>
      <c r="C24" s="38">
        <f>SUM(C25)</f>
        <v>1036800000</v>
      </c>
    </row>
    <row r="25" spans="1:3" x14ac:dyDescent="0.3">
      <c r="A25" s="17" t="s">
        <v>245</v>
      </c>
      <c r="B25" s="21" t="s">
        <v>243</v>
      </c>
      <c r="C25" s="38">
        <f>SUM(C26:C28)</f>
        <v>1036800000</v>
      </c>
    </row>
    <row r="26" spans="1:3" x14ac:dyDescent="0.3">
      <c r="A26" s="8" t="s">
        <v>22</v>
      </c>
      <c r="B26" s="19" t="s">
        <v>9</v>
      </c>
      <c r="C26" s="37">
        <v>0</v>
      </c>
    </row>
    <row r="27" spans="1:3" x14ac:dyDescent="0.3">
      <c r="A27" s="8" t="s">
        <v>23</v>
      </c>
      <c r="B27" s="19" t="s">
        <v>242</v>
      </c>
      <c r="C27" s="37"/>
    </row>
    <row r="28" spans="1:3" x14ac:dyDescent="0.3">
      <c r="A28" s="8" t="s">
        <v>24</v>
      </c>
      <c r="B28" s="19" t="s">
        <v>11</v>
      </c>
      <c r="C28" s="37">
        <v>1036800000</v>
      </c>
    </row>
    <row r="29" spans="1:3" x14ac:dyDescent="0.3">
      <c r="A29" s="8" t="s">
        <v>25</v>
      </c>
      <c r="B29" s="19" t="s">
        <v>12</v>
      </c>
      <c r="C29" s="37">
        <f>SUM(C25)</f>
        <v>1036800000</v>
      </c>
    </row>
    <row r="30" spans="1:3" ht="18.600000000000001" x14ac:dyDescent="0.3">
      <c r="A30" s="8" t="s">
        <v>26</v>
      </c>
      <c r="B30" s="19" t="s">
        <v>27</v>
      </c>
      <c r="C30" s="37">
        <f>SUM(C29)</f>
        <v>1036800000</v>
      </c>
    </row>
    <row r="31" spans="1:3" x14ac:dyDescent="0.3">
      <c r="A31" s="8" t="s">
        <v>28</v>
      </c>
      <c r="B31" s="19" t="s">
        <v>14</v>
      </c>
      <c r="C31" s="37">
        <f>SUM(C32:C35)</f>
        <v>1016064000</v>
      </c>
    </row>
    <row r="32" spans="1:3" x14ac:dyDescent="0.3">
      <c r="A32" s="8"/>
      <c r="B32" s="19" t="s">
        <v>205</v>
      </c>
      <c r="C32" s="37">
        <f>SUM(C30*70%)*98%</f>
        <v>711244800</v>
      </c>
    </row>
    <row r="33" spans="1:3" x14ac:dyDescent="0.3">
      <c r="A33" s="8"/>
      <c r="B33" s="19" t="s">
        <v>204</v>
      </c>
      <c r="C33" s="37">
        <f>SUM(C30*9%)*98%</f>
        <v>91445760</v>
      </c>
    </row>
    <row r="34" spans="1:3" x14ac:dyDescent="0.3">
      <c r="A34" s="8"/>
      <c r="B34" s="19" t="s">
        <v>31</v>
      </c>
      <c r="C34" s="37">
        <f>SUM(C30*15%)*98%</f>
        <v>152409600</v>
      </c>
    </row>
    <row r="35" spans="1:3" x14ac:dyDescent="0.3">
      <c r="A35" s="8"/>
      <c r="B35" s="19" t="s">
        <v>32</v>
      </c>
      <c r="C35" s="37">
        <f>SUM(C30*6%)*98%</f>
        <v>60963840</v>
      </c>
    </row>
    <row r="36" spans="1:3" x14ac:dyDescent="0.3">
      <c r="A36" s="8"/>
      <c r="B36" s="19" t="s">
        <v>327</v>
      </c>
      <c r="C36" s="37">
        <f>C28*2%</f>
        <v>20736000</v>
      </c>
    </row>
    <row r="37" spans="1:3" x14ac:dyDescent="0.3">
      <c r="A37" s="8" t="s">
        <v>34</v>
      </c>
      <c r="B37" s="19" t="s">
        <v>19</v>
      </c>
      <c r="C37" s="37">
        <v>0</v>
      </c>
    </row>
    <row r="38" spans="1:3" x14ac:dyDescent="0.3">
      <c r="A38" s="17" t="s">
        <v>244</v>
      </c>
      <c r="B38" s="21" t="s">
        <v>285</v>
      </c>
      <c r="C38" s="38">
        <f>SUM(C39:C41)</f>
        <v>387000000</v>
      </c>
    </row>
    <row r="39" spans="1:3" x14ac:dyDescent="0.3">
      <c r="A39" s="8" t="s">
        <v>246</v>
      </c>
      <c r="B39" s="19" t="s">
        <v>9</v>
      </c>
      <c r="C39" s="37">
        <v>0</v>
      </c>
    </row>
    <row r="40" spans="1:3" x14ac:dyDescent="0.3">
      <c r="A40" s="8" t="s">
        <v>248</v>
      </c>
      <c r="B40" s="19" t="s">
        <v>247</v>
      </c>
      <c r="C40" s="37"/>
    </row>
    <row r="41" spans="1:3" x14ac:dyDescent="0.3">
      <c r="A41" s="8" t="s">
        <v>249</v>
      </c>
      <c r="B41" s="19" t="s">
        <v>11</v>
      </c>
      <c r="C41" s="37">
        <v>387000000</v>
      </c>
    </row>
    <row r="42" spans="1:3" x14ac:dyDescent="0.3">
      <c r="A42" s="8" t="s">
        <v>250</v>
      </c>
      <c r="B42" s="19" t="s">
        <v>12</v>
      </c>
      <c r="C42" s="37">
        <f>SUM(C38)</f>
        <v>387000000</v>
      </c>
    </row>
    <row r="43" spans="1:3" ht="18.600000000000001" x14ac:dyDescent="0.3">
      <c r="A43" s="8" t="s">
        <v>251</v>
      </c>
      <c r="B43" s="19" t="s">
        <v>27</v>
      </c>
      <c r="C43" s="37">
        <f>SUM(C42)</f>
        <v>387000000</v>
      </c>
    </row>
    <row r="44" spans="1:3" x14ac:dyDescent="0.3">
      <c r="A44" s="8" t="s">
        <v>252</v>
      </c>
      <c r="B44" s="19" t="s">
        <v>14</v>
      </c>
      <c r="C44" s="37">
        <f>SUM(C45:C46)</f>
        <v>379260000</v>
      </c>
    </row>
    <row r="45" spans="1:3" x14ac:dyDescent="0.3">
      <c r="A45" s="8"/>
      <c r="B45" s="19" t="s">
        <v>205</v>
      </c>
      <c r="C45" s="37">
        <f>SUM(C43*70%)*98%</f>
        <v>265482000</v>
      </c>
    </row>
    <row r="46" spans="1:3" x14ac:dyDescent="0.3">
      <c r="A46" s="8"/>
      <c r="B46" s="19" t="s">
        <v>31</v>
      </c>
      <c r="C46" s="37">
        <f>SUM(C43*30%)*98%</f>
        <v>113778000</v>
      </c>
    </row>
    <row r="47" spans="1:3" x14ac:dyDescent="0.3">
      <c r="A47" s="8"/>
      <c r="B47" s="77" t="s">
        <v>330</v>
      </c>
      <c r="C47" s="37">
        <v>7740000</v>
      </c>
    </row>
    <row r="48" spans="1:3" x14ac:dyDescent="0.3">
      <c r="A48" s="8" t="s">
        <v>253</v>
      </c>
      <c r="B48" s="77" t="s">
        <v>19</v>
      </c>
      <c r="C48" s="37">
        <v>0</v>
      </c>
    </row>
    <row r="49" spans="1:14" x14ac:dyDescent="0.3">
      <c r="A49" s="17">
        <v>3</v>
      </c>
      <c r="B49" s="21" t="s">
        <v>35</v>
      </c>
      <c r="C49" s="37"/>
    </row>
    <row r="50" spans="1:14" x14ac:dyDescent="0.3">
      <c r="A50" s="17">
        <v>3.1</v>
      </c>
      <c r="B50" s="21" t="s">
        <v>200</v>
      </c>
      <c r="C50" s="37"/>
    </row>
    <row r="51" spans="1:14" x14ac:dyDescent="0.3">
      <c r="A51" s="8" t="s">
        <v>36</v>
      </c>
      <c r="B51" s="19" t="s">
        <v>9</v>
      </c>
      <c r="C51" s="37"/>
    </row>
    <row r="52" spans="1:14" x14ac:dyDescent="0.3">
      <c r="A52" s="8" t="s">
        <v>37</v>
      </c>
      <c r="B52" s="19" t="s">
        <v>11</v>
      </c>
      <c r="C52" s="37"/>
    </row>
    <row r="53" spans="1:14" x14ac:dyDescent="0.3">
      <c r="A53" s="8" t="s">
        <v>38</v>
      </c>
      <c r="B53" s="19" t="s">
        <v>12</v>
      </c>
      <c r="C53" s="37"/>
    </row>
    <row r="54" spans="1:14" ht="18.600000000000001" x14ac:dyDescent="0.3">
      <c r="A54" s="8" t="s">
        <v>39</v>
      </c>
      <c r="B54" s="19" t="s">
        <v>27</v>
      </c>
      <c r="C54" s="37"/>
    </row>
    <row r="55" spans="1:14" x14ac:dyDescent="0.3">
      <c r="A55" s="8" t="s">
        <v>40</v>
      </c>
      <c r="B55" s="19" t="s">
        <v>14</v>
      </c>
      <c r="C55" s="37"/>
    </row>
    <row r="56" spans="1:14" x14ac:dyDescent="0.3">
      <c r="A56" s="8"/>
      <c r="B56" s="19" t="s">
        <v>41</v>
      </c>
      <c r="C56" s="37"/>
    </row>
    <row r="57" spans="1:14" x14ac:dyDescent="0.3">
      <c r="A57" s="8"/>
      <c r="B57" s="19" t="s">
        <v>42</v>
      </c>
      <c r="C57" s="37"/>
    </row>
    <row r="58" spans="1:14" x14ac:dyDescent="0.3">
      <c r="A58" s="8"/>
      <c r="B58" s="19" t="s">
        <v>43</v>
      </c>
      <c r="C58" s="37"/>
    </row>
    <row r="59" spans="1:14" x14ac:dyDescent="0.3">
      <c r="A59" s="8" t="s">
        <v>44</v>
      </c>
      <c r="B59" s="19" t="s">
        <v>19</v>
      </c>
      <c r="C59" s="37"/>
    </row>
    <row r="60" spans="1:14" x14ac:dyDescent="0.3">
      <c r="A60" s="8"/>
      <c r="B60" s="19" t="s">
        <v>21</v>
      </c>
      <c r="C60" s="37"/>
    </row>
    <row r="61" spans="1:14" ht="31.2" x14ac:dyDescent="0.3">
      <c r="A61" s="22">
        <v>4</v>
      </c>
      <c r="B61" s="21" t="s">
        <v>206</v>
      </c>
      <c r="C61" s="37"/>
      <c r="D61" s="21" t="s">
        <v>45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1:14" x14ac:dyDescent="0.3">
      <c r="A62" s="22" t="s">
        <v>46</v>
      </c>
      <c r="B62" s="21" t="s">
        <v>200</v>
      </c>
      <c r="C62" s="39">
        <f>SUM(C66)</f>
        <v>0</v>
      </c>
    </row>
    <row r="63" spans="1:14" x14ac:dyDescent="0.3">
      <c r="A63" s="8" t="s">
        <v>47</v>
      </c>
      <c r="B63" s="19" t="s">
        <v>9</v>
      </c>
      <c r="C63" s="37"/>
    </row>
    <row r="64" spans="1:14" x14ac:dyDescent="0.3">
      <c r="A64" s="8" t="s">
        <v>48</v>
      </c>
      <c r="B64" s="19" t="s">
        <v>328</v>
      </c>
      <c r="C64" s="37"/>
    </row>
    <row r="65" spans="1:4" x14ac:dyDescent="0.3">
      <c r="A65" s="8" t="s">
        <v>50</v>
      </c>
      <c r="B65" s="19" t="s">
        <v>11</v>
      </c>
      <c r="C65" s="37">
        <f>C68</f>
        <v>1313730000</v>
      </c>
    </row>
    <row r="66" spans="1:4" x14ac:dyDescent="0.3">
      <c r="A66" s="8" t="s">
        <v>51</v>
      </c>
      <c r="B66" s="19" t="s">
        <v>12</v>
      </c>
      <c r="C66" s="37"/>
    </row>
    <row r="67" spans="1:4" ht="18.600000000000001" x14ac:dyDescent="0.3">
      <c r="A67" s="8" t="s">
        <v>52</v>
      </c>
      <c r="B67" s="19" t="s">
        <v>53</v>
      </c>
      <c r="C67" s="37"/>
    </row>
    <row r="68" spans="1:4" x14ac:dyDescent="0.3">
      <c r="A68" s="8" t="s">
        <v>54</v>
      </c>
      <c r="B68" s="19" t="s">
        <v>14</v>
      </c>
      <c r="C68" s="37">
        <f>SUM(C69:C73)</f>
        <v>1313730000</v>
      </c>
    </row>
    <row r="69" spans="1:4" x14ac:dyDescent="0.3">
      <c r="A69" s="8"/>
      <c r="B69" s="19" t="s">
        <v>55</v>
      </c>
      <c r="C69" s="37">
        <v>267935000</v>
      </c>
    </row>
    <row r="70" spans="1:4" x14ac:dyDescent="0.3">
      <c r="A70" s="8"/>
      <c r="B70" s="19" t="s">
        <v>330</v>
      </c>
      <c r="C70" s="37">
        <v>2515000</v>
      </c>
    </row>
    <row r="71" spans="1:4" x14ac:dyDescent="0.3">
      <c r="A71" s="8"/>
      <c r="B71" s="19" t="s">
        <v>30</v>
      </c>
      <c r="C71" s="37"/>
    </row>
    <row r="72" spans="1:4" x14ac:dyDescent="0.3">
      <c r="A72" s="8"/>
      <c r="B72" s="19" t="s">
        <v>32</v>
      </c>
      <c r="C72" s="37"/>
      <c r="D72" s="41"/>
    </row>
    <row r="73" spans="1:4" x14ac:dyDescent="0.3">
      <c r="A73" s="8"/>
      <c r="B73" s="19" t="s">
        <v>208</v>
      </c>
      <c r="C73" s="37">
        <v>1043280000</v>
      </c>
      <c r="D73" s="41"/>
    </row>
    <row r="74" spans="1:4" x14ac:dyDescent="0.3">
      <c r="A74" s="8" t="s">
        <v>58</v>
      </c>
      <c r="B74" s="19" t="s">
        <v>19</v>
      </c>
      <c r="C74" s="37"/>
    </row>
    <row r="75" spans="1:4" x14ac:dyDescent="0.3">
      <c r="A75" s="8"/>
      <c r="B75" s="19" t="s">
        <v>21</v>
      </c>
      <c r="C75" s="37"/>
      <c r="D75" s="41"/>
    </row>
    <row r="76" spans="1:4" ht="30" customHeight="1" x14ac:dyDescent="0.3">
      <c r="A76" s="22">
        <v>5</v>
      </c>
      <c r="B76" s="21" t="s">
        <v>209</v>
      </c>
      <c r="C76" s="37">
        <f>SUM(C78:C80)</f>
        <v>384000000</v>
      </c>
      <c r="D76" s="21" t="s">
        <v>59</v>
      </c>
    </row>
    <row r="77" spans="1:4" x14ac:dyDescent="0.3">
      <c r="A77" s="22" t="s">
        <v>256</v>
      </c>
      <c r="B77" s="21" t="s">
        <v>254</v>
      </c>
      <c r="C77" s="37">
        <f>C80</f>
        <v>384000000</v>
      </c>
    </row>
    <row r="78" spans="1:4" x14ac:dyDescent="0.3">
      <c r="A78" s="8" t="s">
        <v>60</v>
      </c>
      <c r="B78" s="19" t="s">
        <v>9</v>
      </c>
      <c r="C78" s="37"/>
    </row>
    <row r="79" spans="1:4" x14ac:dyDescent="0.3">
      <c r="A79" s="8" t="s">
        <v>61</v>
      </c>
      <c r="B79" s="19" t="s">
        <v>255</v>
      </c>
      <c r="C79" s="37"/>
      <c r="D79" t="s">
        <v>329</v>
      </c>
    </row>
    <row r="80" spans="1:4" x14ac:dyDescent="0.3">
      <c r="A80" s="8" t="s">
        <v>62</v>
      </c>
      <c r="B80" s="19" t="s">
        <v>11</v>
      </c>
      <c r="C80" s="37">
        <v>384000000</v>
      </c>
    </row>
    <row r="81" spans="1:4" x14ac:dyDescent="0.3">
      <c r="A81" s="8" t="s">
        <v>63</v>
      </c>
      <c r="B81" s="19" t="s">
        <v>12</v>
      </c>
      <c r="C81" s="37"/>
      <c r="D81" t="s">
        <v>201</v>
      </c>
    </row>
    <row r="82" spans="1:4" ht="18.600000000000001" x14ac:dyDescent="0.3">
      <c r="A82" s="8" t="s">
        <v>64</v>
      </c>
      <c r="B82" s="19" t="s">
        <v>27</v>
      </c>
      <c r="C82" s="37"/>
    </row>
    <row r="83" spans="1:4" x14ac:dyDescent="0.3">
      <c r="A83" s="8" t="s">
        <v>65</v>
      </c>
      <c r="B83" s="19" t="s">
        <v>14</v>
      </c>
      <c r="C83" s="37">
        <f>C80</f>
        <v>384000000</v>
      </c>
      <c r="D83" t="s">
        <v>201</v>
      </c>
    </row>
    <row r="84" spans="1:4" x14ac:dyDescent="0.3">
      <c r="A84" s="8"/>
      <c r="B84" s="19" t="s">
        <v>66</v>
      </c>
      <c r="C84" s="37">
        <f>C83*85%</f>
        <v>326400000</v>
      </c>
      <c r="D84" s="41"/>
    </row>
    <row r="85" spans="1:4" x14ac:dyDescent="0.3">
      <c r="A85" s="8"/>
      <c r="B85" s="19" t="s">
        <v>30</v>
      </c>
      <c r="C85" s="37">
        <f>C83*6%</f>
        <v>23040000</v>
      </c>
    </row>
    <row r="86" spans="1:4" x14ac:dyDescent="0.3">
      <c r="A86" s="8"/>
      <c r="B86" s="19" t="s">
        <v>67</v>
      </c>
      <c r="C86" s="37">
        <f>C83*9%</f>
        <v>34560000</v>
      </c>
      <c r="D86" s="41"/>
    </row>
    <row r="87" spans="1:4" x14ac:dyDescent="0.3">
      <c r="A87" s="8"/>
      <c r="B87" s="19" t="s">
        <v>32</v>
      </c>
      <c r="C87" s="37"/>
    </row>
    <row r="88" spans="1:4" x14ac:dyDescent="0.3">
      <c r="A88" s="8"/>
      <c r="B88" s="19" t="s">
        <v>211</v>
      </c>
      <c r="C88" s="37"/>
      <c r="D88" s="41"/>
    </row>
    <row r="89" spans="1:4" x14ac:dyDescent="0.3">
      <c r="A89" s="8" t="s">
        <v>68</v>
      </c>
      <c r="B89" s="19" t="s">
        <v>19</v>
      </c>
      <c r="C89" s="37"/>
    </row>
    <row r="90" spans="1:4" x14ac:dyDescent="0.3">
      <c r="A90" s="8"/>
      <c r="B90" s="19" t="s">
        <v>21</v>
      </c>
      <c r="C90" s="37"/>
    </row>
    <row r="91" spans="1:4" x14ac:dyDescent="0.3">
      <c r="A91" s="22" t="s">
        <v>257</v>
      </c>
      <c r="B91" s="21" t="s">
        <v>293</v>
      </c>
      <c r="C91" s="37">
        <f>C94</f>
        <v>36000000</v>
      </c>
    </row>
    <row r="92" spans="1:4" x14ac:dyDescent="0.3">
      <c r="A92" s="8" t="s">
        <v>259</v>
      </c>
      <c r="B92" s="19" t="s">
        <v>9</v>
      </c>
      <c r="C92" s="37"/>
    </row>
    <row r="93" spans="1:4" x14ac:dyDescent="0.3">
      <c r="A93" s="8" t="s">
        <v>260</v>
      </c>
      <c r="B93" s="19" t="s">
        <v>258</v>
      </c>
      <c r="C93" s="37"/>
    </row>
    <row r="94" spans="1:4" x14ac:dyDescent="0.3">
      <c r="A94" s="8" t="s">
        <v>261</v>
      </c>
      <c r="B94" s="19" t="s">
        <v>11</v>
      </c>
      <c r="C94" s="37">
        <v>36000000</v>
      </c>
    </row>
    <row r="95" spans="1:4" x14ac:dyDescent="0.3">
      <c r="A95" s="8" t="s">
        <v>262</v>
      </c>
      <c r="B95" s="19" t="s">
        <v>12</v>
      </c>
      <c r="C95" s="37"/>
    </row>
    <row r="96" spans="1:4" ht="18.600000000000001" x14ac:dyDescent="0.3">
      <c r="A96" s="8" t="s">
        <v>263</v>
      </c>
      <c r="B96" s="19" t="s">
        <v>27</v>
      </c>
      <c r="C96" s="37"/>
    </row>
    <row r="97" spans="1:4" x14ac:dyDescent="0.3">
      <c r="A97" s="8" t="s">
        <v>264</v>
      </c>
      <c r="B97" s="19" t="s">
        <v>14</v>
      </c>
      <c r="C97" s="37">
        <f>C94</f>
        <v>36000000</v>
      </c>
    </row>
    <row r="98" spans="1:4" x14ac:dyDescent="0.3">
      <c r="A98" s="8"/>
      <c r="B98" s="19" t="s">
        <v>66</v>
      </c>
      <c r="C98" s="37">
        <v>28800000</v>
      </c>
      <c r="D98" s="41"/>
    </row>
    <row r="99" spans="1:4" ht="30" customHeight="1" x14ac:dyDescent="0.3">
      <c r="A99" s="8"/>
      <c r="B99" s="19" t="s">
        <v>30</v>
      </c>
      <c r="C99" s="37">
        <v>3528000</v>
      </c>
      <c r="D99" s="21" t="s">
        <v>69</v>
      </c>
    </row>
    <row r="100" spans="1:4" x14ac:dyDescent="0.3">
      <c r="A100" s="8"/>
      <c r="B100" s="19" t="s">
        <v>67</v>
      </c>
      <c r="C100" s="37">
        <v>3528000</v>
      </c>
    </row>
    <row r="101" spans="1:4" x14ac:dyDescent="0.3">
      <c r="A101" s="8" t="s">
        <v>265</v>
      </c>
      <c r="B101" s="19" t="s">
        <v>19</v>
      </c>
      <c r="C101" s="37"/>
    </row>
    <row r="102" spans="1:4" x14ac:dyDescent="0.3">
      <c r="A102" s="22" t="s">
        <v>266</v>
      </c>
      <c r="B102" s="21" t="s">
        <v>292</v>
      </c>
      <c r="C102" s="37">
        <f>C105</f>
        <v>57600000</v>
      </c>
    </row>
    <row r="103" spans="1:4" x14ac:dyDescent="0.3">
      <c r="A103" s="8" t="s">
        <v>267</v>
      </c>
      <c r="B103" s="19" t="s">
        <v>9</v>
      </c>
      <c r="C103" s="37"/>
    </row>
    <row r="104" spans="1:4" x14ac:dyDescent="0.3">
      <c r="A104" s="8" t="s">
        <v>268</v>
      </c>
      <c r="B104" s="19" t="s">
        <v>258</v>
      </c>
      <c r="C104" s="37"/>
    </row>
    <row r="105" spans="1:4" x14ac:dyDescent="0.3">
      <c r="A105" s="8" t="s">
        <v>269</v>
      </c>
      <c r="B105" s="19" t="s">
        <v>11</v>
      </c>
      <c r="C105" s="37">
        <v>57600000</v>
      </c>
    </row>
    <row r="106" spans="1:4" x14ac:dyDescent="0.3">
      <c r="A106" s="8" t="s">
        <v>270</v>
      </c>
      <c r="B106" s="19" t="s">
        <v>12</v>
      </c>
      <c r="C106" s="37"/>
    </row>
    <row r="107" spans="1:4" ht="18.600000000000001" x14ac:dyDescent="0.3">
      <c r="A107" s="8" t="s">
        <v>271</v>
      </c>
      <c r="B107" s="19" t="s">
        <v>27</v>
      </c>
      <c r="C107" s="37"/>
    </row>
    <row r="108" spans="1:4" x14ac:dyDescent="0.3">
      <c r="A108" s="8" t="s">
        <v>272</v>
      </c>
      <c r="B108" s="19" t="s">
        <v>14</v>
      </c>
      <c r="C108" s="37">
        <f>C105</f>
        <v>57600000</v>
      </c>
    </row>
    <row r="109" spans="1:4" x14ac:dyDescent="0.3">
      <c r="A109" s="8"/>
      <c r="B109" s="19" t="s">
        <v>66</v>
      </c>
      <c r="C109" s="37">
        <v>48960000</v>
      </c>
    </row>
    <row r="110" spans="1:4" x14ac:dyDescent="0.3">
      <c r="A110" s="8"/>
      <c r="B110" s="19" t="s">
        <v>30</v>
      </c>
      <c r="C110" s="37">
        <v>2822400</v>
      </c>
    </row>
    <row r="111" spans="1:4" x14ac:dyDescent="0.3">
      <c r="A111" s="8"/>
      <c r="B111" s="19" t="s">
        <v>67</v>
      </c>
      <c r="C111" s="37">
        <v>5644800</v>
      </c>
    </row>
    <row r="112" spans="1:4" x14ac:dyDescent="0.3">
      <c r="A112" s="8"/>
      <c r="B112" s="19" t="s">
        <v>331</v>
      </c>
      <c r="C112" s="37">
        <v>172800</v>
      </c>
    </row>
    <row r="113" spans="1:3" x14ac:dyDescent="0.3">
      <c r="A113" s="8" t="s">
        <v>273</v>
      </c>
      <c r="B113" s="19" t="s">
        <v>19</v>
      </c>
      <c r="C113" s="37">
        <v>0</v>
      </c>
    </row>
    <row r="114" spans="1:3" x14ac:dyDescent="0.3">
      <c r="A114" s="8"/>
      <c r="B114" s="19" t="s">
        <v>21</v>
      </c>
      <c r="C114" s="37"/>
    </row>
    <row r="115" spans="1:3" x14ac:dyDescent="0.3">
      <c r="A115" s="22" t="s">
        <v>290</v>
      </c>
      <c r="B115" s="21" t="s">
        <v>291</v>
      </c>
      <c r="C115" s="37">
        <v>57600000</v>
      </c>
    </row>
    <row r="116" spans="1:3" x14ac:dyDescent="0.3">
      <c r="A116" s="8" t="s">
        <v>295</v>
      </c>
      <c r="B116" s="19" t="s">
        <v>9</v>
      </c>
      <c r="C116" s="37"/>
    </row>
    <row r="117" spans="1:3" x14ac:dyDescent="0.3">
      <c r="A117" s="8" t="s">
        <v>296</v>
      </c>
      <c r="B117" s="19" t="s">
        <v>294</v>
      </c>
      <c r="C117" s="37"/>
    </row>
    <row r="118" spans="1:3" x14ac:dyDescent="0.3">
      <c r="A118" s="8" t="s">
        <v>297</v>
      </c>
      <c r="B118" s="19" t="s">
        <v>11</v>
      </c>
      <c r="C118" s="37">
        <f>150*48000*8</f>
        <v>57600000</v>
      </c>
    </row>
    <row r="119" spans="1:3" x14ac:dyDescent="0.3">
      <c r="A119" s="8" t="s">
        <v>298</v>
      </c>
      <c r="B119" s="19" t="s">
        <v>12</v>
      </c>
      <c r="C119" s="37"/>
    </row>
    <row r="120" spans="1:3" ht="18.600000000000001" x14ac:dyDescent="0.3">
      <c r="A120" s="8" t="s">
        <v>299</v>
      </c>
      <c r="B120" s="19" t="s">
        <v>27</v>
      </c>
      <c r="C120" s="37"/>
    </row>
    <row r="121" spans="1:3" x14ac:dyDescent="0.3">
      <c r="A121" s="8" t="s">
        <v>300</v>
      </c>
      <c r="B121" s="19" t="s">
        <v>14</v>
      </c>
      <c r="C121" s="37">
        <f>C118</f>
        <v>57600000</v>
      </c>
    </row>
    <row r="122" spans="1:3" x14ac:dyDescent="0.3">
      <c r="A122" s="8"/>
      <c r="B122" s="19" t="s">
        <v>66</v>
      </c>
      <c r="C122" s="37">
        <f>C121*85%</f>
        <v>48960000</v>
      </c>
    </row>
    <row r="123" spans="1:3" x14ac:dyDescent="0.3">
      <c r="A123" s="8"/>
      <c r="B123" s="19" t="s">
        <v>30</v>
      </c>
      <c r="C123" s="37">
        <v>2709500</v>
      </c>
    </row>
    <row r="124" spans="1:3" x14ac:dyDescent="0.3">
      <c r="A124" s="8"/>
      <c r="B124" s="19" t="s">
        <v>67</v>
      </c>
      <c r="C124" s="37">
        <f>2709500+1354600</f>
        <v>4064100</v>
      </c>
    </row>
    <row r="125" spans="1:3" x14ac:dyDescent="0.3">
      <c r="A125" s="8"/>
      <c r="B125" s="19" t="s">
        <v>331</v>
      </c>
      <c r="C125" s="37">
        <v>138200</v>
      </c>
    </row>
    <row r="126" spans="1:3" x14ac:dyDescent="0.3">
      <c r="A126" s="8" t="s">
        <v>301</v>
      </c>
      <c r="B126" s="19" t="s">
        <v>19</v>
      </c>
      <c r="C126" s="37">
        <v>0</v>
      </c>
    </row>
    <row r="127" spans="1:3" x14ac:dyDescent="0.3">
      <c r="A127" s="8"/>
      <c r="B127" s="19" t="s">
        <v>21</v>
      </c>
      <c r="C127" s="37"/>
    </row>
    <row r="128" spans="1:3" x14ac:dyDescent="0.3">
      <c r="A128" s="17">
        <v>6</v>
      </c>
      <c r="B128" s="21" t="s">
        <v>212</v>
      </c>
      <c r="C128" s="37"/>
    </row>
    <row r="129" spans="1:3" x14ac:dyDescent="0.3">
      <c r="A129" s="17" t="s">
        <v>275</v>
      </c>
      <c r="B129" s="21" t="s">
        <v>276</v>
      </c>
      <c r="C129" s="37">
        <v>59580000</v>
      </c>
    </row>
    <row r="130" spans="1:3" x14ac:dyDescent="0.3">
      <c r="A130" s="8" t="s">
        <v>70</v>
      </c>
      <c r="B130" s="19" t="s">
        <v>274</v>
      </c>
      <c r="C130" s="37"/>
    </row>
    <row r="131" spans="1:3" x14ac:dyDescent="0.3">
      <c r="A131" s="8" t="s">
        <v>72</v>
      </c>
      <c r="B131" s="19" t="s">
        <v>277</v>
      </c>
      <c r="C131" s="37"/>
    </row>
    <row r="132" spans="1:3" x14ac:dyDescent="0.3">
      <c r="A132" s="8" t="s">
        <v>74</v>
      </c>
      <c r="B132" s="19" t="s">
        <v>217</v>
      </c>
      <c r="C132" s="37">
        <v>0</v>
      </c>
    </row>
    <row r="133" spans="1:3" x14ac:dyDescent="0.3">
      <c r="A133" s="8" t="s">
        <v>76</v>
      </c>
      <c r="B133" s="19" t="s">
        <v>75</v>
      </c>
      <c r="C133" s="37">
        <f>662*10000*9</f>
        <v>59580000</v>
      </c>
    </row>
    <row r="134" spans="1:3" x14ac:dyDescent="0.3">
      <c r="A134" s="8" t="s">
        <v>78</v>
      </c>
      <c r="B134" s="19" t="s">
        <v>77</v>
      </c>
      <c r="C134" s="37">
        <f>C133</f>
        <v>59580000</v>
      </c>
    </row>
    <row r="135" spans="1:3" x14ac:dyDescent="0.3">
      <c r="A135" s="8" t="s">
        <v>218</v>
      </c>
      <c r="B135" s="19" t="s">
        <v>79</v>
      </c>
      <c r="C135" s="37"/>
    </row>
    <row r="136" spans="1:3" x14ac:dyDescent="0.3">
      <c r="A136" s="17" t="s">
        <v>278</v>
      </c>
      <c r="B136" s="21" t="s">
        <v>279</v>
      </c>
      <c r="C136" s="39"/>
    </row>
    <row r="137" spans="1:3" x14ac:dyDescent="0.3">
      <c r="A137" s="8" t="s">
        <v>70</v>
      </c>
      <c r="B137" s="19" t="s">
        <v>333</v>
      </c>
      <c r="C137" s="37"/>
    </row>
    <row r="138" spans="1:3" x14ac:dyDescent="0.3">
      <c r="A138" s="8" t="s">
        <v>72</v>
      </c>
      <c r="B138" s="19" t="s">
        <v>334</v>
      </c>
      <c r="C138" s="37"/>
    </row>
    <row r="139" spans="1:3" x14ac:dyDescent="0.3">
      <c r="A139" s="8" t="s">
        <v>74</v>
      </c>
      <c r="B139" s="19" t="s">
        <v>217</v>
      </c>
      <c r="C139" s="37"/>
    </row>
    <row r="140" spans="1:3" x14ac:dyDescent="0.3">
      <c r="A140" s="8" t="s">
        <v>76</v>
      </c>
      <c r="B140" s="19" t="s">
        <v>75</v>
      </c>
      <c r="C140" s="37"/>
    </row>
    <row r="141" spans="1:3" x14ac:dyDescent="0.3">
      <c r="A141" s="8" t="s">
        <v>78</v>
      </c>
      <c r="B141" s="19" t="s">
        <v>77</v>
      </c>
      <c r="C141" s="37"/>
    </row>
    <row r="142" spans="1:3" x14ac:dyDescent="0.3">
      <c r="A142" s="8" t="s">
        <v>218</v>
      </c>
      <c r="B142" s="19" t="s">
        <v>79</v>
      </c>
      <c r="C142" s="37"/>
    </row>
    <row r="143" spans="1:3" x14ac:dyDescent="0.3">
      <c r="A143" s="17" t="s">
        <v>280</v>
      </c>
      <c r="B143" s="21" t="s">
        <v>281</v>
      </c>
      <c r="C143" s="39">
        <f>C147</f>
        <v>408240000</v>
      </c>
    </row>
    <row r="144" spans="1:3" x14ac:dyDescent="0.3">
      <c r="A144" s="8" t="s">
        <v>70</v>
      </c>
      <c r="B144" s="19" t="s">
        <v>282</v>
      </c>
      <c r="C144" s="37"/>
    </row>
    <row r="145" spans="1:3" x14ac:dyDescent="0.3">
      <c r="A145" s="8" t="s">
        <v>72</v>
      </c>
      <c r="B145" s="19" t="s">
        <v>335</v>
      </c>
      <c r="C145" s="37"/>
    </row>
    <row r="146" spans="1:3" x14ac:dyDescent="0.3">
      <c r="A146" s="8" t="s">
        <v>74</v>
      </c>
      <c r="B146" s="19" t="s">
        <v>217</v>
      </c>
      <c r="C146" s="37">
        <v>0</v>
      </c>
    </row>
    <row r="147" spans="1:3" x14ac:dyDescent="0.3">
      <c r="A147" s="8" t="s">
        <v>76</v>
      </c>
      <c r="B147" s="19" t="s">
        <v>75</v>
      </c>
      <c r="C147" s="37">
        <v>408240000</v>
      </c>
    </row>
    <row r="148" spans="1:3" x14ac:dyDescent="0.3">
      <c r="A148" s="8" t="s">
        <v>78</v>
      </c>
      <c r="B148" s="19" t="s">
        <v>77</v>
      </c>
      <c r="C148" s="37">
        <f>C147</f>
        <v>408240000</v>
      </c>
    </row>
    <row r="149" spans="1:3" x14ac:dyDescent="0.3">
      <c r="A149" s="8" t="s">
        <v>218</v>
      </c>
      <c r="B149" s="19" t="s">
        <v>79</v>
      </c>
      <c r="C149" s="37">
        <v>0</v>
      </c>
    </row>
    <row r="150" spans="1:3" x14ac:dyDescent="0.3">
      <c r="A150" s="22">
        <v>7</v>
      </c>
      <c r="B150" s="21" t="s">
        <v>225</v>
      </c>
      <c r="C150" s="37"/>
    </row>
    <row r="151" spans="1:3" x14ac:dyDescent="0.3">
      <c r="A151" s="22">
        <v>7.1</v>
      </c>
      <c r="B151" s="21" t="s">
        <v>200</v>
      </c>
      <c r="C151" s="37">
        <f>C155</f>
        <v>72900000</v>
      </c>
    </row>
    <row r="152" spans="1:3" x14ac:dyDescent="0.3">
      <c r="A152" s="8" t="s">
        <v>219</v>
      </c>
      <c r="B152" s="19" t="s">
        <v>283</v>
      </c>
      <c r="C152" s="37"/>
    </row>
    <row r="153" spans="1:3" x14ac:dyDescent="0.3">
      <c r="A153" s="8" t="s">
        <v>220</v>
      </c>
      <c r="B153" s="19" t="s">
        <v>284</v>
      </c>
      <c r="C153" s="37"/>
    </row>
    <row r="154" spans="1:3" x14ac:dyDescent="0.3">
      <c r="A154" s="8" t="s">
        <v>221</v>
      </c>
      <c r="B154" s="19" t="s">
        <v>217</v>
      </c>
      <c r="C154" s="37"/>
    </row>
    <row r="155" spans="1:3" x14ac:dyDescent="0.3">
      <c r="A155" s="8" t="s">
        <v>222</v>
      </c>
      <c r="B155" s="19" t="s">
        <v>75</v>
      </c>
      <c r="C155" s="37">
        <v>72900000</v>
      </c>
    </row>
    <row r="156" spans="1:3" x14ac:dyDescent="0.3">
      <c r="A156" s="8" t="s">
        <v>223</v>
      </c>
      <c r="B156" s="19" t="s">
        <v>77</v>
      </c>
      <c r="C156" s="37">
        <f>SUM(C155-C157)</f>
        <v>72900000</v>
      </c>
    </row>
    <row r="157" spans="1:3" x14ac:dyDescent="0.3">
      <c r="A157" s="8" t="s">
        <v>224</v>
      </c>
      <c r="B157" s="19" t="s">
        <v>79</v>
      </c>
      <c r="C157" s="37"/>
    </row>
    <row r="158" spans="1:3" x14ac:dyDescent="0.3">
      <c r="A158" s="22">
        <v>8</v>
      </c>
      <c r="B158" s="21" t="s">
        <v>286</v>
      </c>
      <c r="C158" s="37"/>
    </row>
    <row r="159" spans="1:3" x14ac:dyDescent="0.3">
      <c r="A159" s="22">
        <v>7.1</v>
      </c>
      <c r="B159" s="21" t="s">
        <v>200</v>
      </c>
      <c r="C159" s="37">
        <f>C163</f>
        <v>29700000</v>
      </c>
    </row>
    <row r="160" spans="1:3" x14ac:dyDescent="0.3">
      <c r="A160" s="8" t="s">
        <v>219</v>
      </c>
      <c r="B160" s="19" t="s">
        <v>287</v>
      </c>
      <c r="C160" s="37"/>
    </row>
    <row r="161" spans="1:3" x14ac:dyDescent="0.3">
      <c r="A161" s="8" t="s">
        <v>220</v>
      </c>
      <c r="B161" s="19" t="s">
        <v>332</v>
      </c>
      <c r="C161" s="37"/>
    </row>
    <row r="162" spans="1:3" x14ac:dyDescent="0.3">
      <c r="A162" s="8" t="s">
        <v>221</v>
      </c>
      <c r="B162" s="19" t="s">
        <v>217</v>
      </c>
      <c r="C162" s="37"/>
    </row>
    <row r="163" spans="1:3" x14ac:dyDescent="0.3">
      <c r="A163" s="8" t="s">
        <v>222</v>
      </c>
      <c r="B163" s="19" t="s">
        <v>75</v>
      </c>
      <c r="C163" s="37">
        <v>29700000</v>
      </c>
    </row>
    <row r="164" spans="1:3" x14ac:dyDescent="0.3">
      <c r="A164" s="8" t="s">
        <v>223</v>
      </c>
      <c r="B164" s="19" t="s">
        <v>77</v>
      </c>
      <c r="C164" s="37">
        <f>C165+C166+C167</f>
        <v>29700111</v>
      </c>
    </row>
    <row r="165" spans="1:3" x14ac:dyDescent="0.3">
      <c r="A165" s="8"/>
      <c r="B165" s="19" t="s">
        <v>288</v>
      </c>
      <c r="C165" s="37">
        <v>18711111</v>
      </c>
    </row>
    <row r="166" spans="1:3" x14ac:dyDescent="0.3">
      <c r="A166" s="8"/>
      <c r="B166" s="76" t="s">
        <v>289</v>
      </c>
      <c r="C166" s="37">
        <v>8019000</v>
      </c>
    </row>
    <row r="167" spans="1:3" x14ac:dyDescent="0.3">
      <c r="A167" s="8"/>
      <c r="B167" s="76" t="s">
        <v>336</v>
      </c>
      <c r="C167" s="37">
        <v>2970000</v>
      </c>
    </row>
    <row r="168" spans="1:3" x14ac:dyDescent="0.3">
      <c r="A168" s="8" t="s">
        <v>224</v>
      </c>
      <c r="B168" s="19" t="s">
        <v>79</v>
      </c>
      <c r="C168" s="37"/>
    </row>
    <row r="169" spans="1:3" x14ac:dyDescent="0.3">
      <c r="A169" s="17" t="s">
        <v>80</v>
      </c>
      <c r="B169" s="18" t="s">
        <v>81</v>
      </c>
      <c r="C169" s="37"/>
    </row>
    <row r="170" spans="1:3" x14ac:dyDescent="0.3">
      <c r="A170" s="17">
        <v>1</v>
      </c>
      <c r="B170" s="18" t="s">
        <v>82</v>
      </c>
      <c r="C170" s="37"/>
    </row>
    <row r="171" spans="1:3" x14ac:dyDescent="0.3">
      <c r="A171" s="8">
        <v>1.1000000000000001</v>
      </c>
      <c r="B171" s="10" t="s">
        <v>83</v>
      </c>
      <c r="C171" s="37"/>
    </row>
    <row r="172" spans="1:3" x14ac:dyDescent="0.3">
      <c r="A172" s="8"/>
      <c r="B172" s="10" t="s">
        <v>84</v>
      </c>
      <c r="C172" s="37"/>
    </row>
    <row r="173" spans="1:3" x14ac:dyDescent="0.3">
      <c r="A173" s="8"/>
      <c r="B173" s="10" t="s">
        <v>85</v>
      </c>
      <c r="C173" s="37"/>
    </row>
    <row r="174" spans="1:3" x14ac:dyDescent="0.3">
      <c r="A174" s="23"/>
      <c r="B174" s="10" t="s">
        <v>86</v>
      </c>
      <c r="C174" s="37"/>
    </row>
    <row r="175" spans="1:3" x14ac:dyDescent="0.3">
      <c r="A175" s="8"/>
      <c r="B175" s="10" t="s">
        <v>87</v>
      </c>
      <c r="C175" s="37"/>
    </row>
    <row r="176" spans="1:3" x14ac:dyDescent="0.3">
      <c r="A176" s="8"/>
      <c r="B176" s="10" t="s">
        <v>88</v>
      </c>
      <c r="C176" s="37"/>
    </row>
    <row r="177" spans="1:3" x14ac:dyDescent="0.3">
      <c r="A177" s="8">
        <v>1.2</v>
      </c>
      <c r="B177" s="10" t="s">
        <v>89</v>
      </c>
      <c r="C177" s="37"/>
    </row>
    <row r="178" spans="1:3" x14ac:dyDescent="0.3">
      <c r="A178" s="8"/>
      <c r="B178" s="10" t="s">
        <v>84</v>
      </c>
      <c r="C178" s="37"/>
    </row>
    <row r="179" spans="1:3" x14ac:dyDescent="0.3">
      <c r="A179" s="8"/>
      <c r="B179" s="10" t="s">
        <v>85</v>
      </c>
      <c r="C179" s="37"/>
    </row>
    <row r="180" spans="1:3" x14ac:dyDescent="0.3">
      <c r="A180" s="8"/>
      <c r="B180" s="10" t="s">
        <v>86</v>
      </c>
      <c r="C180" s="37"/>
    </row>
    <row r="181" spans="1:3" x14ac:dyDescent="0.3">
      <c r="A181" s="8"/>
      <c r="B181" s="10" t="s">
        <v>87</v>
      </c>
      <c r="C181" s="37"/>
    </row>
    <row r="182" spans="1:3" x14ac:dyDescent="0.3">
      <c r="A182" s="8"/>
      <c r="B182" s="10" t="s">
        <v>88</v>
      </c>
      <c r="C182" s="37"/>
    </row>
    <row r="183" spans="1:3" x14ac:dyDescent="0.3">
      <c r="A183" s="17">
        <v>2</v>
      </c>
      <c r="B183" s="18" t="s">
        <v>90</v>
      </c>
      <c r="C183" s="37"/>
    </row>
    <row r="184" spans="1:3" x14ac:dyDescent="0.3">
      <c r="A184" s="8">
        <v>2.1</v>
      </c>
      <c r="B184" s="10" t="s">
        <v>91</v>
      </c>
      <c r="C184" s="37"/>
    </row>
    <row r="185" spans="1:3" x14ac:dyDescent="0.3">
      <c r="A185" s="8"/>
      <c r="B185" s="10" t="s">
        <v>84</v>
      </c>
      <c r="C185" s="37"/>
    </row>
    <row r="186" spans="1:3" x14ac:dyDescent="0.3">
      <c r="A186" s="8"/>
      <c r="B186" s="10" t="s">
        <v>85</v>
      </c>
      <c r="C186" s="37"/>
    </row>
    <row r="187" spans="1:3" x14ac:dyDescent="0.3">
      <c r="A187" s="8"/>
      <c r="B187" s="10" t="s">
        <v>86</v>
      </c>
      <c r="C187" s="37"/>
    </row>
    <row r="188" spans="1:3" x14ac:dyDescent="0.3">
      <c r="A188" s="8"/>
      <c r="B188" s="10" t="s">
        <v>87</v>
      </c>
      <c r="C188" s="37"/>
    </row>
    <row r="189" spans="1:3" x14ac:dyDescent="0.3">
      <c r="A189" s="8"/>
      <c r="B189" s="10" t="s">
        <v>88</v>
      </c>
      <c r="C189" s="37"/>
    </row>
    <row r="190" spans="1:3" x14ac:dyDescent="0.3">
      <c r="A190" s="8">
        <v>2.2000000000000002</v>
      </c>
      <c r="B190" s="10" t="s">
        <v>92</v>
      </c>
      <c r="C190" s="37"/>
    </row>
    <row r="191" spans="1:3" x14ac:dyDescent="0.3">
      <c r="A191" s="8"/>
      <c r="B191" s="10" t="s">
        <v>84</v>
      </c>
      <c r="C191" s="37"/>
    </row>
    <row r="192" spans="1:3" x14ac:dyDescent="0.3">
      <c r="A192" s="8"/>
      <c r="B192" s="10" t="s">
        <v>85</v>
      </c>
      <c r="C192" s="37"/>
    </row>
    <row r="193" spans="1:3" x14ac:dyDescent="0.3">
      <c r="A193" s="8"/>
      <c r="B193" s="10" t="s">
        <v>86</v>
      </c>
      <c r="C193" s="37"/>
    </row>
    <row r="194" spans="1:3" x14ac:dyDescent="0.3">
      <c r="A194" s="8"/>
      <c r="B194" s="10" t="s">
        <v>87</v>
      </c>
      <c r="C194" s="37"/>
    </row>
    <row r="195" spans="1:3" x14ac:dyDescent="0.3">
      <c r="A195" s="8"/>
      <c r="B195" s="10" t="s">
        <v>88</v>
      </c>
      <c r="C195" s="37"/>
    </row>
    <row r="196" spans="1:3" x14ac:dyDescent="0.3">
      <c r="A196" s="17" t="s">
        <v>93</v>
      </c>
      <c r="B196" s="18" t="s">
        <v>94</v>
      </c>
      <c r="C196" s="37"/>
    </row>
    <row r="197" spans="1:3" x14ac:dyDescent="0.3">
      <c r="A197" s="8">
        <v>1</v>
      </c>
      <c r="B197" s="10" t="s">
        <v>95</v>
      </c>
      <c r="C197" s="37">
        <v>936900000</v>
      </c>
    </row>
    <row r="198" spans="1:3" x14ac:dyDescent="0.3">
      <c r="A198" s="8">
        <v>2</v>
      </c>
      <c r="B198" s="10" t="s">
        <v>302</v>
      </c>
      <c r="C198" s="37">
        <v>1036800000</v>
      </c>
    </row>
    <row r="199" spans="1:3" x14ac:dyDescent="0.3">
      <c r="A199" s="8">
        <v>3</v>
      </c>
      <c r="B199" s="10" t="s">
        <v>303</v>
      </c>
      <c r="C199" s="37">
        <v>387000000</v>
      </c>
    </row>
    <row r="200" spans="1:3" x14ac:dyDescent="0.3">
      <c r="A200" s="8">
        <v>4</v>
      </c>
      <c r="B200" s="10" t="s">
        <v>337</v>
      </c>
      <c r="C200" s="37">
        <v>48600000</v>
      </c>
    </row>
    <row r="201" spans="1:3" x14ac:dyDescent="0.3">
      <c r="A201" s="8">
        <v>5</v>
      </c>
      <c r="B201" s="10" t="s">
        <v>304</v>
      </c>
      <c r="C201" s="37">
        <v>279450000</v>
      </c>
    </row>
    <row r="202" spans="1:3" x14ac:dyDescent="0.3">
      <c r="A202" s="8">
        <v>6</v>
      </c>
      <c r="B202" s="10" t="s">
        <v>305</v>
      </c>
      <c r="C202" s="37">
        <v>463200000</v>
      </c>
    </row>
    <row r="203" spans="1:3" x14ac:dyDescent="0.3">
      <c r="A203" s="8">
        <v>7</v>
      </c>
      <c r="B203" s="10" t="s">
        <v>306</v>
      </c>
      <c r="C203" s="37">
        <v>36000000</v>
      </c>
    </row>
    <row r="204" spans="1:3" x14ac:dyDescent="0.3">
      <c r="A204" s="8">
        <v>8</v>
      </c>
      <c r="B204" s="10" t="s">
        <v>158</v>
      </c>
      <c r="C204" s="37">
        <v>57600000</v>
      </c>
    </row>
    <row r="205" spans="1:3" x14ac:dyDescent="0.3">
      <c r="A205" s="8">
        <v>9</v>
      </c>
      <c r="B205" s="10" t="s">
        <v>307</v>
      </c>
      <c r="C205" s="37">
        <v>56970000</v>
      </c>
    </row>
    <row r="206" spans="1:3" x14ac:dyDescent="0.3">
      <c r="A206" s="8">
        <v>10</v>
      </c>
      <c r="B206" s="10" t="s">
        <v>308</v>
      </c>
      <c r="C206" s="37">
        <v>0</v>
      </c>
    </row>
    <row r="207" spans="1:3" x14ac:dyDescent="0.3">
      <c r="A207" s="8">
        <v>11</v>
      </c>
      <c r="B207" s="10" t="s">
        <v>309</v>
      </c>
      <c r="C207" s="37">
        <v>408240000</v>
      </c>
    </row>
    <row r="208" spans="1:3" x14ac:dyDescent="0.3">
      <c r="A208" s="8">
        <v>12</v>
      </c>
      <c r="B208" s="10" t="s">
        <v>310</v>
      </c>
      <c r="C208" s="37">
        <v>72900000</v>
      </c>
    </row>
    <row r="209" spans="1:4" x14ac:dyDescent="0.3">
      <c r="A209" s="8">
        <v>13</v>
      </c>
      <c r="B209" s="10" t="s">
        <v>311</v>
      </c>
      <c r="C209" s="37">
        <v>29700000</v>
      </c>
    </row>
    <row r="210" spans="1:4" x14ac:dyDescent="0.3">
      <c r="A210" s="17" t="s">
        <v>100</v>
      </c>
      <c r="B210" s="18" t="s">
        <v>101</v>
      </c>
      <c r="C210" s="37"/>
    </row>
    <row r="211" spans="1:4" x14ac:dyDescent="0.3">
      <c r="A211" s="17" t="s">
        <v>6</v>
      </c>
      <c r="B211" s="18" t="s">
        <v>102</v>
      </c>
      <c r="C211" s="37"/>
    </row>
    <row r="212" spans="1:4" x14ac:dyDescent="0.3">
      <c r="A212" s="17">
        <v>1</v>
      </c>
      <c r="B212" s="18" t="s">
        <v>90</v>
      </c>
      <c r="C212" s="37"/>
      <c r="D212" s="41">
        <f>SUM(D214-C213)</f>
        <v>0</v>
      </c>
    </row>
    <row r="213" spans="1:4" x14ac:dyDescent="0.3">
      <c r="A213" s="8">
        <v>1.1000000000000001</v>
      </c>
      <c r="B213" s="10" t="s">
        <v>91</v>
      </c>
      <c r="C213" s="37"/>
    </row>
    <row r="214" spans="1:4" x14ac:dyDescent="0.3">
      <c r="A214" s="8"/>
      <c r="B214" s="10" t="s">
        <v>84</v>
      </c>
      <c r="C214" s="37"/>
      <c r="D214" s="41">
        <f>SUM(C214:C217)</f>
        <v>0</v>
      </c>
    </row>
    <row r="215" spans="1:4" x14ac:dyDescent="0.3">
      <c r="A215" s="8"/>
      <c r="B215" s="10" t="s">
        <v>85</v>
      </c>
      <c r="C215" s="37"/>
    </row>
    <row r="216" spans="1:4" x14ac:dyDescent="0.3">
      <c r="A216" s="8"/>
      <c r="B216" s="10" t="s">
        <v>87</v>
      </c>
      <c r="C216" s="37"/>
    </row>
    <row r="217" spans="1:4" x14ac:dyDescent="0.3">
      <c r="A217" s="8"/>
      <c r="B217" s="10" t="s">
        <v>103</v>
      </c>
      <c r="C217" s="37"/>
    </row>
    <row r="218" spans="1:4" x14ac:dyDescent="0.3">
      <c r="A218" s="8">
        <v>1.2</v>
      </c>
      <c r="B218" s="10" t="s">
        <v>92</v>
      </c>
      <c r="C218" s="37"/>
    </row>
    <row r="219" spans="1:4" x14ac:dyDescent="0.3">
      <c r="A219" s="8"/>
      <c r="B219" s="10" t="s">
        <v>84</v>
      </c>
      <c r="C219" s="44"/>
    </row>
    <row r="220" spans="1:4" x14ac:dyDescent="0.3">
      <c r="A220" s="8"/>
      <c r="B220" s="10" t="s">
        <v>85</v>
      </c>
      <c r="C220" s="37"/>
    </row>
    <row r="221" spans="1:4" x14ac:dyDescent="0.3">
      <c r="A221" s="17"/>
      <c r="B221" s="10" t="s">
        <v>87</v>
      </c>
    </row>
    <row r="222" spans="1:4" x14ac:dyDescent="0.3">
      <c r="A222" s="17"/>
      <c r="B222" s="10" t="s">
        <v>88</v>
      </c>
      <c r="C222" s="37"/>
    </row>
    <row r="223" spans="1:4" x14ac:dyDescent="0.3">
      <c r="A223" s="17">
        <v>2</v>
      </c>
      <c r="B223" s="18" t="s">
        <v>104</v>
      </c>
      <c r="C223" s="37"/>
    </row>
    <row r="224" spans="1:4" x14ac:dyDescent="0.3">
      <c r="A224" s="8">
        <v>2.1</v>
      </c>
      <c r="B224" s="10" t="s">
        <v>83</v>
      </c>
      <c r="C224" s="37"/>
    </row>
    <row r="225" spans="1:3" x14ac:dyDescent="0.3">
      <c r="A225" s="8"/>
      <c r="B225" s="10" t="s">
        <v>84</v>
      </c>
      <c r="C225" s="37"/>
    </row>
    <row r="226" spans="1:3" x14ac:dyDescent="0.3">
      <c r="A226" s="8"/>
      <c r="B226" s="10" t="s">
        <v>105</v>
      </c>
      <c r="C226" s="37"/>
    </row>
    <row r="227" spans="1:3" x14ac:dyDescent="0.3">
      <c r="A227" s="8"/>
      <c r="B227" s="10" t="s">
        <v>87</v>
      </c>
      <c r="C227" s="37"/>
    </row>
    <row r="228" spans="1:3" x14ac:dyDescent="0.3">
      <c r="A228" s="8"/>
      <c r="B228" s="10" t="s">
        <v>88</v>
      </c>
      <c r="C228" s="37"/>
    </row>
    <row r="229" spans="1:3" x14ac:dyDescent="0.3">
      <c r="A229" s="8">
        <v>2.2000000000000002</v>
      </c>
      <c r="B229" s="10" t="s">
        <v>89</v>
      </c>
      <c r="C229" s="37"/>
    </row>
    <row r="230" spans="1:3" x14ac:dyDescent="0.3">
      <c r="A230" s="8"/>
      <c r="B230" s="10" t="s">
        <v>84</v>
      </c>
      <c r="C230" s="37"/>
    </row>
    <row r="231" spans="1:3" x14ac:dyDescent="0.3">
      <c r="A231" s="8"/>
      <c r="B231" s="10" t="s">
        <v>85</v>
      </c>
      <c r="C231" s="37"/>
    </row>
    <row r="232" spans="1:3" x14ac:dyDescent="0.3">
      <c r="A232" s="8"/>
      <c r="B232" s="10" t="s">
        <v>87</v>
      </c>
      <c r="C232" s="37"/>
    </row>
    <row r="233" spans="1:3" x14ac:dyDescent="0.3">
      <c r="A233" s="8"/>
      <c r="B233" s="10" t="s">
        <v>88</v>
      </c>
      <c r="C233" s="37"/>
    </row>
    <row r="234" spans="1:3" x14ac:dyDescent="0.3">
      <c r="A234" s="17" t="s">
        <v>80</v>
      </c>
      <c r="B234" s="18" t="s">
        <v>106</v>
      </c>
      <c r="C234" s="37"/>
    </row>
    <row r="235" spans="1:3" x14ac:dyDescent="0.3">
      <c r="A235" s="17">
        <v>1</v>
      </c>
      <c r="B235" s="18" t="s">
        <v>107</v>
      </c>
      <c r="C235" s="37"/>
    </row>
    <row r="236" spans="1:3" x14ac:dyDescent="0.3">
      <c r="A236" s="8">
        <v>1.1000000000000001</v>
      </c>
      <c r="B236" s="10" t="s">
        <v>108</v>
      </c>
      <c r="C236" s="37"/>
    </row>
    <row r="237" spans="1:3" x14ac:dyDescent="0.3">
      <c r="A237" s="8">
        <v>1.2</v>
      </c>
      <c r="B237" s="10" t="s">
        <v>109</v>
      </c>
      <c r="C237" s="37"/>
    </row>
    <row r="238" spans="1:3" x14ac:dyDescent="0.3">
      <c r="A238" s="17" t="s">
        <v>93</v>
      </c>
      <c r="B238" s="18" t="s">
        <v>110</v>
      </c>
      <c r="C238" s="37"/>
    </row>
    <row r="239" spans="1:3" x14ac:dyDescent="0.3">
      <c r="A239" s="17">
        <v>1</v>
      </c>
      <c r="B239" s="18" t="s">
        <v>107</v>
      </c>
      <c r="C239" s="37"/>
    </row>
    <row r="240" spans="1:3" x14ac:dyDescent="0.3">
      <c r="A240" s="8">
        <v>1.1000000000000001</v>
      </c>
      <c r="B240" s="10" t="s">
        <v>108</v>
      </c>
      <c r="C240" s="37"/>
    </row>
    <row r="241" spans="1:4" x14ac:dyDescent="0.3">
      <c r="A241" s="8">
        <v>1.2</v>
      </c>
      <c r="B241" s="10" t="s">
        <v>111</v>
      </c>
      <c r="C241" s="37"/>
    </row>
    <row r="242" spans="1:4" x14ac:dyDescent="0.3">
      <c r="A242" s="8"/>
      <c r="B242" s="10" t="s">
        <v>112</v>
      </c>
      <c r="C242" s="37"/>
    </row>
    <row r="243" spans="1:4" x14ac:dyDescent="0.3">
      <c r="A243" s="17" t="s">
        <v>113</v>
      </c>
      <c r="B243" s="18" t="s">
        <v>114</v>
      </c>
      <c r="C243" s="37"/>
    </row>
    <row r="244" spans="1:4" x14ac:dyDescent="0.3">
      <c r="A244" s="8">
        <v>1</v>
      </c>
      <c r="B244" s="10" t="s">
        <v>115</v>
      </c>
      <c r="C244" s="37"/>
    </row>
    <row r="245" spans="1:4" x14ac:dyDescent="0.3">
      <c r="A245" s="8"/>
      <c r="B245" s="10" t="s">
        <v>116</v>
      </c>
      <c r="C245" s="37">
        <v>168072000</v>
      </c>
      <c r="D245" s="42"/>
    </row>
    <row r="246" spans="1:4" x14ac:dyDescent="0.3">
      <c r="A246" s="8"/>
      <c r="B246" s="10" t="s">
        <v>117</v>
      </c>
      <c r="C246" s="37">
        <v>145185000</v>
      </c>
      <c r="D246" s="42"/>
    </row>
    <row r="247" spans="1:4" x14ac:dyDescent="0.3">
      <c r="A247" s="8"/>
      <c r="B247" s="10" t="s">
        <v>118</v>
      </c>
      <c r="C247" s="37">
        <v>122299000</v>
      </c>
      <c r="D247" s="42"/>
    </row>
    <row r="248" spans="1:4" x14ac:dyDescent="0.3">
      <c r="A248" s="8">
        <v>2</v>
      </c>
      <c r="B248" s="10" t="s">
        <v>119</v>
      </c>
      <c r="C248" s="37"/>
      <c r="D248" s="42"/>
    </row>
    <row r="249" spans="1:4" x14ac:dyDescent="0.3">
      <c r="A249" s="8"/>
      <c r="B249" s="10" t="s">
        <v>116</v>
      </c>
      <c r="C249" s="37">
        <v>148404000</v>
      </c>
      <c r="D249" s="42"/>
    </row>
    <row r="250" spans="1:4" x14ac:dyDescent="0.3">
      <c r="A250" s="8"/>
      <c r="B250" s="10" t="s">
        <v>117</v>
      </c>
      <c r="C250" s="37">
        <v>96890000</v>
      </c>
      <c r="D250" s="42"/>
    </row>
    <row r="251" spans="1:4" x14ac:dyDescent="0.3">
      <c r="A251" s="8"/>
      <c r="B251" s="10" t="s">
        <v>118</v>
      </c>
      <c r="C251" s="37">
        <v>37548000</v>
      </c>
      <c r="D251" s="42"/>
    </row>
    <row r="252" spans="1:4" x14ac:dyDescent="0.3">
      <c r="A252" s="17" t="s">
        <v>120</v>
      </c>
      <c r="B252" s="18" t="s">
        <v>121</v>
      </c>
      <c r="C252" s="44"/>
    </row>
    <row r="253" spans="1:4" x14ac:dyDescent="0.3">
      <c r="A253" s="17">
        <v>1</v>
      </c>
      <c r="B253" s="10" t="s">
        <v>122</v>
      </c>
      <c r="C253" s="37"/>
    </row>
    <row r="254" spans="1:4" ht="31.2" x14ac:dyDescent="0.3">
      <c r="A254" s="17">
        <v>2</v>
      </c>
      <c r="B254" s="10" t="s">
        <v>123</v>
      </c>
      <c r="C254" s="44"/>
    </row>
    <row r="255" spans="1:4" x14ac:dyDescent="0.3">
      <c r="A255" s="2"/>
    </row>
    <row r="256" spans="1:4" ht="16.8" x14ac:dyDescent="0.3">
      <c r="A256" s="33"/>
      <c r="B256" s="80" t="s">
        <v>338</v>
      </c>
      <c r="C256" s="80"/>
    </row>
    <row r="257" spans="1:3" ht="26.25" customHeight="1" x14ac:dyDescent="0.3">
      <c r="A257" s="78" t="s">
        <v>214</v>
      </c>
      <c r="B257" s="78"/>
      <c r="C257" s="78"/>
    </row>
    <row r="258" spans="1:3" ht="17.399999999999999" x14ac:dyDescent="0.35">
      <c r="A258" s="46"/>
      <c r="B258" s="46"/>
      <c r="C258" s="46"/>
    </row>
    <row r="259" spans="1:3" ht="17.399999999999999" x14ac:dyDescent="0.35">
      <c r="A259" s="46"/>
      <c r="B259" s="46"/>
      <c r="C259" s="46"/>
    </row>
    <row r="260" spans="1:3" ht="17.399999999999999" x14ac:dyDescent="0.35">
      <c r="A260" s="46"/>
      <c r="B260" s="46"/>
      <c r="C260" s="46"/>
    </row>
    <row r="261" spans="1:3" ht="27" customHeight="1" x14ac:dyDescent="0.3">
      <c r="A261" s="78" t="s">
        <v>313</v>
      </c>
      <c r="B261" s="78"/>
      <c r="C261" s="78"/>
    </row>
    <row r="262" spans="1:3" ht="18" x14ac:dyDescent="0.35">
      <c r="A262" s="43"/>
      <c r="B262" s="43"/>
      <c r="C262" s="43"/>
    </row>
    <row r="263" spans="1:3" ht="18" x14ac:dyDescent="0.35">
      <c r="A263" s="43"/>
      <c r="B263" s="43"/>
      <c r="C263" s="43"/>
    </row>
    <row r="273" spans="1:1" x14ac:dyDescent="0.3">
      <c r="A273" s="3" t="s">
        <v>127</v>
      </c>
    </row>
  </sheetData>
  <mergeCells count="7">
    <mergeCell ref="A261:C261"/>
    <mergeCell ref="A257:C257"/>
    <mergeCell ref="A1:B1"/>
    <mergeCell ref="B256:C256"/>
    <mergeCell ref="A4:C4"/>
    <mergeCell ref="A5:C5"/>
    <mergeCell ref="A2:B2"/>
  </mergeCells>
  <hyperlinks>
    <hyperlink ref="A273" location="_ftnref1" display="_ftnref1" xr:uid="{00000000-0004-0000-0000-000000000000}"/>
    <hyperlink ref="B16" location="_ftn1" display="_ftn1" xr:uid="{00000000-0004-0000-0000-000001000000}"/>
  </hyperlinks>
  <pageMargins left="0.43" right="0.33" top="0.4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2"/>
  <sheetViews>
    <sheetView workbookViewId="0">
      <selection activeCell="F172" sqref="F172"/>
    </sheetView>
  </sheetViews>
  <sheetFormatPr defaultRowHeight="14.4" x14ac:dyDescent="0.3"/>
  <cols>
    <col min="2" max="2" width="30.88671875" customWidth="1"/>
    <col min="3" max="3" width="14.33203125" customWidth="1"/>
    <col min="4" max="4" width="14.6640625" customWidth="1"/>
    <col min="5" max="5" width="11.44140625" customWidth="1"/>
    <col min="6" max="6" width="13.6640625" customWidth="1"/>
    <col min="7" max="7" width="57.33203125" customWidth="1"/>
  </cols>
  <sheetData>
    <row r="1" spans="1:7" ht="26.25" customHeight="1" x14ac:dyDescent="0.3">
      <c r="A1" s="79" t="s">
        <v>128</v>
      </c>
      <c r="B1" s="79"/>
      <c r="C1" s="79"/>
      <c r="E1" s="90" t="s">
        <v>129</v>
      </c>
      <c r="F1" s="90"/>
    </row>
    <row r="2" spans="1:7" ht="13.5" customHeight="1" x14ac:dyDescent="0.3">
      <c r="A2" s="89" t="s">
        <v>322</v>
      </c>
      <c r="B2" s="89"/>
      <c r="C2" s="89"/>
    </row>
    <row r="3" spans="1:7" x14ac:dyDescent="0.3">
      <c r="G3">
        <v>6</v>
      </c>
    </row>
    <row r="4" spans="1:7" ht="17.399999999999999" x14ac:dyDescent="0.3">
      <c r="A4" s="88" t="s">
        <v>213</v>
      </c>
      <c r="B4" s="88"/>
      <c r="C4" s="88"/>
      <c r="D4" s="88"/>
      <c r="E4" s="88"/>
      <c r="F4" s="88"/>
    </row>
    <row r="5" spans="1:7" ht="36.75" customHeight="1" x14ac:dyDescent="0.3">
      <c r="A5" s="87" t="s">
        <v>323</v>
      </c>
      <c r="B5" s="87"/>
      <c r="C5" s="87"/>
      <c r="D5" s="87"/>
      <c r="E5" s="87"/>
      <c r="F5" s="87"/>
    </row>
    <row r="6" spans="1:7" ht="15.6" x14ac:dyDescent="0.3">
      <c r="F6" s="4" t="s">
        <v>238</v>
      </c>
    </row>
    <row r="7" spans="1:7" ht="85.5" customHeight="1" x14ac:dyDescent="0.3">
      <c r="A7" s="17" t="s">
        <v>1</v>
      </c>
      <c r="B7" s="17" t="s">
        <v>2</v>
      </c>
      <c r="C7" s="17" t="s">
        <v>130</v>
      </c>
      <c r="D7" s="17" t="s">
        <v>237</v>
      </c>
      <c r="E7" s="31" t="s">
        <v>131</v>
      </c>
      <c r="F7" s="31" t="s">
        <v>132</v>
      </c>
    </row>
    <row r="8" spans="1:7" ht="16.5" customHeight="1" x14ac:dyDescent="0.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7" ht="27.6" x14ac:dyDescent="0.3">
      <c r="A9" s="17" t="s">
        <v>4</v>
      </c>
      <c r="B9" s="71" t="s">
        <v>5</v>
      </c>
      <c r="C9" s="18"/>
      <c r="D9" s="18"/>
      <c r="E9" s="10"/>
      <c r="F9" s="10"/>
    </row>
    <row r="10" spans="1:7" ht="15.6" x14ac:dyDescent="0.3">
      <c r="A10" s="17" t="s">
        <v>6</v>
      </c>
      <c r="B10" s="71" t="s">
        <v>7</v>
      </c>
      <c r="C10" s="18"/>
      <c r="D10" s="18"/>
      <c r="E10" s="10"/>
      <c r="F10" s="10"/>
    </row>
    <row r="11" spans="1:7" ht="15.6" x14ac:dyDescent="0.3">
      <c r="A11" s="17">
        <v>1</v>
      </c>
      <c r="B11" s="71" t="s">
        <v>8</v>
      </c>
      <c r="C11" s="10"/>
      <c r="D11" s="10"/>
      <c r="E11" s="10"/>
      <c r="F11" s="10"/>
    </row>
    <row r="12" spans="1:7" ht="15.6" x14ac:dyDescent="0.3">
      <c r="A12" s="8">
        <v>1.1000000000000001</v>
      </c>
      <c r="B12" s="72" t="s">
        <v>9</v>
      </c>
      <c r="C12" s="10"/>
      <c r="D12" s="10"/>
      <c r="E12" s="10"/>
      <c r="F12" s="10"/>
    </row>
    <row r="13" spans="1:7" ht="15.6" x14ac:dyDescent="0.3">
      <c r="A13" s="8">
        <v>1.2</v>
      </c>
      <c r="B13" s="72" t="s">
        <v>10</v>
      </c>
      <c r="C13" s="10"/>
      <c r="D13" s="10"/>
      <c r="E13" s="10"/>
      <c r="F13" s="10"/>
    </row>
    <row r="14" spans="1:7" ht="15.6" x14ac:dyDescent="0.3">
      <c r="A14" s="8">
        <v>1.3</v>
      </c>
      <c r="B14" s="72" t="s">
        <v>11</v>
      </c>
      <c r="C14" s="10"/>
      <c r="D14" s="10"/>
      <c r="E14" s="10"/>
      <c r="F14" s="25"/>
    </row>
    <row r="15" spans="1:7" ht="27.6" x14ac:dyDescent="0.3">
      <c r="A15" s="8">
        <v>1.4</v>
      </c>
      <c r="B15" s="72" t="s">
        <v>12</v>
      </c>
      <c r="C15" s="10"/>
      <c r="D15" s="10"/>
      <c r="E15" s="10"/>
      <c r="F15" s="10"/>
    </row>
    <row r="16" spans="1:7" ht="29.25" customHeight="1" x14ac:dyDescent="0.3">
      <c r="A16" s="8">
        <v>1.5</v>
      </c>
      <c r="B16" s="20" t="s">
        <v>133</v>
      </c>
      <c r="C16" s="10"/>
      <c r="D16" s="10"/>
      <c r="E16" s="10"/>
      <c r="F16" s="10"/>
    </row>
    <row r="17" spans="1:6" ht="15.6" x14ac:dyDescent="0.3">
      <c r="A17" s="8">
        <v>1.6</v>
      </c>
      <c r="B17" s="72" t="s">
        <v>14</v>
      </c>
      <c r="C17" s="10"/>
      <c r="D17" s="10"/>
      <c r="E17" s="10"/>
      <c r="F17" s="10"/>
    </row>
    <row r="18" spans="1:6" ht="15.6" x14ac:dyDescent="0.3">
      <c r="A18" s="17"/>
      <c r="B18" s="72" t="s">
        <v>15</v>
      </c>
      <c r="C18" s="10"/>
      <c r="D18" s="10"/>
      <c r="E18" s="10"/>
      <c r="F18" s="10"/>
    </row>
    <row r="19" spans="1:6" ht="27.6" x14ac:dyDescent="0.3">
      <c r="A19" s="17"/>
      <c r="B19" s="72" t="s">
        <v>16</v>
      </c>
      <c r="C19" s="10"/>
      <c r="D19" s="10"/>
      <c r="E19" s="10"/>
      <c r="F19" s="10"/>
    </row>
    <row r="20" spans="1:6" ht="27.6" x14ac:dyDescent="0.3">
      <c r="A20" s="17"/>
      <c r="B20" s="72" t="s">
        <v>17</v>
      </c>
      <c r="C20" s="10"/>
      <c r="D20" s="10"/>
      <c r="E20" s="10"/>
      <c r="F20" s="10"/>
    </row>
    <row r="21" spans="1:6" ht="15.6" x14ac:dyDescent="0.3">
      <c r="A21" s="17"/>
      <c r="B21" s="72" t="s">
        <v>134</v>
      </c>
      <c r="C21" s="10"/>
      <c r="D21" s="10"/>
      <c r="E21" s="10"/>
      <c r="F21" s="10"/>
    </row>
    <row r="22" spans="1:6" ht="15.6" x14ac:dyDescent="0.3">
      <c r="A22" s="8">
        <v>1.7</v>
      </c>
      <c r="B22" s="72" t="s">
        <v>19</v>
      </c>
      <c r="C22" s="10"/>
      <c r="D22" s="10"/>
      <c r="E22" s="10"/>
      <c r="F22" s="10"/>
    </row>
    <row r="23" spans="1:6" ht="41.25" customHeight="1" x14ac:dyDescent="0.3">
      <c r="A23" s="8">
        <v>1.8</v>
      </c>
      <c r="B23" s="73" t="s">
        <v>135</v>
      </c>
      <c r="C23" s="10"/>
      <c r="D23" s="10"/>
      <c r="E23" s="10"/>
      <c r="F23" s="10"/>
    </row>
    <row r="24" spans="1:6" ht="27.6" x14ac:dyDescent="0.3">
      <c r="A24" s="34">
        <v>2</v>
      </c>
      <c r="B24" s="74" t="s">
        <v>202</v>
      </c>
      <c r="C24" s="10"/>
      <c r="D24" s="10"/>
      <c r="E24" s="10"/>
      <c r="F24" s="10"/>
    </row>
    <row r="25" spans="1:6" ht="15.6" x14ac:dyDescent="0.3">
      <c r="A25" s="17">
        <v>2.1</v>
      </c>
      <c r="B25" s="74" t="s">
        <v>200</v>
      </c>
      <c r="C25" s="38"/>
      <c r="D25" s="39"/>
      <c r="E25" s="48"/>
      <c r="F25" s="37"/>
    </row>
    <row r="26" spans="1:6" ht="15.6" x14ac:dyDescent="0.3">
      <c r="A26" s="8" t="s">
        <v>22</v>
      </c>
      <c r="B26" s="72" t="s">
        <v>9</v>
      </c>
      <c r="C26" s="37"/>
      <c r="D26" s="37"/>
      <c r="E26" s="47"/>
      <c r="F26" s="37"/>
    </row>
    <row r="27" spans="1:6" ht="15.6" x14ac:dyDescent="0.3">
      <c r="A27" s="8" t="s">
        <v>23</v>
      </c>
      <c r="B27" s="72" t="s">
        <v>203</v>
      </c>
      <c r="C27" s="37"/>
      <c r="D27" s="37"/>
      <c r="E27" s="47"/>
      <c r="F27" s="37"/>
    </row>
    <row r="28" spans="1:6" ht="15.6" x14ac:dyDescent="0.3">
      <c r="A28" s="8" t="s">
        <v>24</v>
      </c>
      <c r="B28" s="72" t="s">
        <v>11</v>
      </c>
      <c r="C28" s="37"/>
      <c r="D28" s="37"/>
      <c r="E28" s="47"/>
      <c r="F28" s="37"/>
    </row>
    <row r="29" spans="1:6" ht="30.75" customHeight="1" x14ac:dyDescent="0.3">
      <c r="A29" s="8" t="s">
        <v>25</v>
      </c>
      <c r="B29" s="72" t="s">
        <v>12</v>
      </c>
      <c r="C29" s="37"/>
      <c r="D29" s="37"/>
      <c r="E29" s="48"/>
      <c r="F29" s="37"/>
    </row>
    <row r="30" spans="1:6" ht="32.25" customHeight="1" x14ac:dyDescent="0.3">
      <c r="A30" s="8" t="s">
        <v>26</v>
      </c>
      <c r="B30" s="72" t="s">
        <v>239</v>
      </c>
      <c r="C30" s="37"/>
      <c r="D30" s="37"/>
      <c r="E30" s="48"/>
      <c r="F30" s="37"/>
    </row>
    <row r="31" spans="1:6" ht="15.6" x14ac:dyDescent="0.3">
      <c r="A31" s="8" t="s">
        <v>28</v>
      </c>
      <c r="B31" s="72" t="s">
        <v>14</v>
      </c>
      <c r="C31" s="37"/>
      <c r="D31" s="37"/>
      <c r="E31" s="48"/>
      <c r="F31" s="37"/>
    </row>
    <row r="32" spans="1:6" ht="36.75" customHeight="1" x14ac:dyDescent="0.3">
      <c r="A32" s="17"/>
      <c r="B32" s="72" t="s">
        <v>29</v>
      </c>
      <c r="C32" s="37"/>
      <c r="D32" s="37"/>
      <c r="E32" s="48"/>
      <c r="F32" s="37"/>
    </row>
    <row r="33" spans="1:7" ht="33" customHeight="1" x14ac:dyDescent="0.3">
      <c r="A33" s="17"/>
      <c r="B33" s="72" t="s">
        <v>30</v>
      </c>
      <c r="C33" s="37"/>
      <c r="D33" s="37"/>
      <c r="E33" s="47"/>
      <c r="F33" s="37"/>
    </row>
    <row r="34" spans="1:7" ht="30" customHeight="1" x14ac:dyDescent="0.3">
      <c r="A34" s="17"/>
      <c r="B34" s="72" t="s">
        <v>31</v>
      </c>
      <c r="C34" s="37"/>
      <c r="D34" s="37"/>
      <c r="E34" s="48"/>
      <c r="F34" s="37"/>
    </row>
    <row r="35" spans="1:7" ht="21.75" customHeight="1" x14ac:dyDescent="0.3">
      <c r="A35" s="17"/>
      <c r="B35" s="72" t="s">
        <v>32</v>
      </c>
      <c r="C35" s="37"/>
      <c r="D35" s="37"/>
      <c r="E35" s="47"/>
      <c r="F35" s="37"/>
      <c r="G35" s="41"/>
    </row>
    <row r="36" spans="1:7" ht="15.6" x14ac:dyDescent="0.3">
      <c r="A36" s="17"/>
      <c r="B36" s="72" t="s">
        <v>33</v>
      </c>
      <c r="C36" s="10"/>
      <c r="D36" s="37"/>
      <c r="E36" s="47"/>
      <c r="F36" s="37"/>
    </row>
    <row r="37" spans="1:7" ht="15.6" x14ac:dyDescent="0.3">
      <c r="A37" s="8" t="s">
        <v>34</v>
      </c>
      <c r="B37" s="72" t="s">
        <v>19</v>
      </c>
      <c r="C37" s="10"/>
      <c r="D37" s="37"/>
      <c r="E37" s="37"/>
      <c r="F37" s="37"/>
    </row>
    <row r="38" spans="1:7" ht="27.6" x14ac:dyDescent="0.3">
      <c r="A38" s="17"/>
      <c r="B38" s="72" t="s">
        <v>21</v>
      </c>
      <c r="C38" s="10"/>
      <c r="D38" s="37"/>
      <c r="E38" s="37"/>
      <c r="F38" s="37"/>
    </row>
    <row r="39" spans="1:7" ht="27.6" x14ac:dyDescent="0.3">
      <c r="A39" s="17">
        <v>3</v>
      </c>
      <c r="B39" s="74" t="s">
        <v>35</v>
      </c>
      <c r="C39" s="10"/>
      <c r="D39" s="37"/>
      <c r="E39" s="37"/>
      <c r="F39" s="37"/>
    </row>
    <row r="40" spans="1:7" ht="15.6" x14ac:dyDescent="0.3">
      <c r="A40" s="17">
        <v>3.1</v>
      </c>
      <c r="B40" s="74" t="s">
        <v>200</v>
      </c>
      <c r="C40" s="10"/>
      <c r="D40" s="37"/>
      <c r="E40" s="37"/>
      <c r="F40" s="37"/>
      <c r="G40" s="41"/>
    </row>
    <row r="41" spans="1:7" ht="15.6" x14ac:dyDescent="0.3">
      <c r="A41" s="8" t="s">
        <v>36</v>
      </c>
      <c r="B41" s="72" t="s">
        <v>9</v>
      </c>
      <c r="C41" s="10"/>
      <c r="D41" s="37"/>
      <c r="E41" s="37"/>
      <c r="F41" s="37"/>
    </row>
    <row r="42" spans="1:7" ht="15.6" x14ac:dyDescent="0.3">
      <c r="A42" s="8" t="s">
        <v>37</v>
      </c>
      <c r="B42" s="72" t="s">
        <v>11</v>
      </c>
      <c r="C42" s="10"/>
      <c r="D42" s="37"/>
      <c r="E42" s="37"/>
      <c r="F42" s="37"/>
      <c r="G42" s="41"/>
    </row>
    <row r="43" spans="1:7" ht="30.75" customHeight="1" x14ac:dyDescent="0.3">
      <c r="A43" s="8" t="s">
        <v>38</v>
      </c>
      <c r="B43" s="72" t="s">
        <v>12</v>
      </c>
      <c r="C43" s="10"/>
      <c r="D43" s="37"/>
      <c r="E43" s="37"/>
      <c r="F43" s="37"/>
    </row>
    <row r="44" spans="1:7" ht="34.5" customHeight="1" x14ac:dyDescent="0.3">
      <c r="A44" s="8" t="s">
        <v>39</v>
      </c>
      <c r="B44" s="72" t="s">
        <v>240</v>
      </c>
      <c r="C44" s="10"/>
      <c r="D44" s="37"/>
      <c r="E44" s="37"/>
      <c r="F44" s="37"/>
    </row>
    <row r="45" spans="1:7" ht="15.6" x14ac:dyDescent="0.3">
      <c r="A45" s="8" t="s">
        <v>40</v>
      </c>
      <c r="B45" s="72" t="s">
        <v>14</v>
      </c>
      <c r="C45" s="10"/>
      <c r="D45" s="37"/>
      <c r="E45" s="37"/>
      <c r="F45" s="37"/>
    </row>
    <row r="46" spans="1:7" ht="15.6" x14ac:dyDescent="0.3">
      <c r="A46" s="17"/>
      <c r="B46" s="72" t="s">
        <v>41</v>
      </c>
      <c r="C46" s="10"/>
      <c r="D46" s="37"/>
      <c r="E46" s="37"/>
      <c r="F46" s="37"/>
    </row>
    <row r="47" spans="1:7" ht="15.6" x14ac:dyDescent="0.3">
      <c r="A47" s="17"/>
      <c r="B47" s="72" t="s">
        <v>42</v>
      </c>
      <c r="C47" s="10"/>
      <c r="D47" s="37"/>
      <c r="E47" s="37"/>
      <c r="F47" s="37"/>
    </row>
    <row r="48" spans="1:7" ht="15.6" x14ac:dyDescent="0.3">
      <c r="A48" s="17"/>
      <c r="B48" s="72" t="s">
        <v>43</v>
      </c>
      <c r="C48" s="10"/>
      <c r="D48" s="37"/>
      <c r="E48" s="37"/>
      <c r="F48" s="37"/>
    </row>
    <row r="49" spans="1:7" ht="15.6" x14ac:dyDescent="0.3">
      <c r="A49" s="8" t="s">
        <v>44</v>
      </c>
      <c r="B49" s="72" t="s">
        <v>19</v>
      </c>
      <c r="C49" s="10"/>
      <c r="D49" s="37"/>
      <c r="E49" s="37"/>
      <c r="F49" s="37"/>
    </row>
    <row r="50" spans="1:7" ht="27.6" x14ac:dyDescent="0.3">
      <c r="A50" s="17"/>
      <c r="B50" s="72" t="s">
        <v>21</v>
      </c>
      <c r="C50" s="10"/>
      <c r="D50" s="37"/>
      <c r="E50" s="37"/>
      <c r="F50" s="37"/>
    </row>
    <row r="51" spans="1:7" ht="46.8" x14ac:dyDescent="0.3">
      <c r="A51" s="22">
        <v>4</v>
      </c>
      <c r="B51" s="74" t="s">
        <v>206</v>
      </c>
      <c r="C51" s="39"/>
      <c r="D51" s="37"/>
      <c r="E51" s="52"/>
      <c r="F51" s="37"/>
      <c r="G51" s="21" t="s">
        <v>45</v>
      </c>
    </row>
    <row r="52" spans="1:7" ht="15.6" x14ac:dyDescent="0.3">
      <c r="A52" s="22" t="s">
        <v>46</v>
      </c>
      <c r="B52" s="74" t="s">
        <v>200</v>
      </c>
      <c r="C52" s="39"/>
      <c r="D52" s="39"/>
      <c r="E52" s="53"/>
      <c r="F52" s="37"/>
      <c r="G52" s="40" t="s">
        <v>215</v>
      </c>
    </row>
    <row r="53" spans="1:7" ht="15.6" x14ac:dyDescent="0.3">
      <c r="A53" s="8" t="s">
        <v>47</v>
      </c>
      <c r="B53" s="72" t="s">
        <v>9</v>
      </c>
      <c r="C53" s="37"/>
      <c r="D53" s="37"/>
      <c r="E53" s="53"/>
      <c r="F53" s="37"/>
    </row>
    <row r="54" spans="1:7" ht="27.6" x14ac:dyDescent="0.3">
      <c r="A54" s="8" t="s">
        <v>48</v>
      </c>
      <c r="B54" s="72" t="s">
        <v>207</v>
      </c>
      <c r="C54" s="37"/>
      <c r="D54" s="37"/>
      <c r="E54" s="53"/>
      <c r="F54" s="37"/>
      <c r="G54" s="51" t="e">
        <f>SUM(D52/C52)*100</f>
        <v>#DIV/0!</v>
      </c>
    </row>
    <row r="55" spans="1:7" ht="15.6" x14ac:dyDescent="0.3">
      <c r="A55" s="8" t="s">
        <v>50</v>
      </c>
      <c r="B55" s="72" t="s">
        <v>11</v>
      </c>
      <c r="C55" s="37"/>
      <c r="D55" s="37"/>
      <c r="E55" s="53"/>
      <c r="F55" s="37"/>
    </row>
    <row r="56" spans="1:7" ht="36" customHeight="1" x14ac:dyDescent="0.3">
      <c r="A56" s="8" t="s">
        <v>51</v>
      </c>
      <c r="B56" s="72" t="s">
        <v>12</v>
      </c>
      <c r="C56" s="37"/>
      <c r="D56" s="37"/>
      <c r="E56" s="53"/>
      <c r="F56" s="37"/>
    </row>
    <row r="57" spans="1:7" ht="37.5" customHeight="1" x14ac:dyDescent="0.3">
      <c r="A57" s="8" t="s">
        <v>52</v>
      </c>
      <c r="B57" s="72" t="s">
        <v>239</v>
      </c>
      <c r="C57" s="37"/>
      <c r="D57" s="37"/>
      <c r="E57" s="53"/>
      <c r="F57" s="37"/>
    </row>
    <row r="58" spans="1:7" ht="15.6" x14ac:dyDescent="0.3">
      <c r="A58" s="8" t="s">
        <v>54</v>
      </c>
      <c r="B58" s="72" t="s">
        <v>14</v>
      </c>
      <c r="C58" s="37"/>
      <c r="D58" s="37"/>
      <c r="E58" s="53"/>
      <c r="F58" s="37"/>
    </row>
    <row r="59" spans="1:7" ht="30.75" customHeight="1" x14ac:dyDescent="0.3">
      <c r="A59" s="17"/>
      <c r="B59" s="72" t="s">
        <v>55</v>
      </c>
      <c r="C59" s="37"/>
      <c r="D59" s="37"/>
      <c r="E59" s="53"/>
      <c r="F59" s="37"/>
    </row>
    <row r="60" spans="1:7" ht="33.75" customHeight="1" x14ac:dyDescent="0.3">
      <c r="A60" s="17"/>
      <c r="B60" s="72" t="s">
        <v>56</v>
      </c>
      <c r="C60" s="37"/>
      <c r="D60" s="37"/>
      <c r="E60" s="53"/>
      <c r="F60" s="37"/>
    </row>
    <row r="61" spans="1:7" ht="32.25" customHeight="1" x14ac:dyDescent="0.3">
      <c r="A61" s="17"/>
      <c r="B61" s="72" t="s">
        <v>30</v>
      </c>
      <c r="C61" s="37"/>
      <c r="D61" s="37"/>
      <c r="E61" s="53"/>
      <c r="F61" s="37"/>
      <c r="G61" s="41">
        <f>SUM(D56-D59-D63)</f>
        <v>0</v>
      </c>
    </row>
    <row r="62" spans="1:7" ht="23.25" customHeight="1" x14ac:dyDescent="0.3">
      <c r="A62" s="17"/>
      <c r="B62" s="72" t="s">
        <v>32</v>
      </c>
      <c r="C62" s="37"/>
      <c r="D62" s="37"/>
      <c r="E62" s="53"/>
      <c r="F62" s="37"/>
    </row>
    <row r="63" spans="1:7" ht="27.6" x14ac:dyDescent="0.3">
      <c r="A63" s="17"/>
      <c r="B63" s="72" t="s">
        <v>208</v>
      </c>
      <c r="C63" s="37"/>
      <c r="D63" s="37"/>
      <c r="E63" s="54"/>
      <c r="F63" s="37"/>
    </row>
    <row r="64" spans="1:7" ht="15.6" x14ac:dyDescent="0.3">
      <c r="A64" s="8" t="s">
        <v>58</v>
      </c>
      <c r="B64" s="72" t="s">
        <v>19</v>
      </c>
      <c r="C64" s="10"/>
      <c r="D64" s="37"/>
      <c r="E64" s="37"/>
      <c r="F64" s="37"/>
    </row>
    <row r="65" spans="1:7" ht="29.25" customHeight="1" x14ac:dyDescent="0.3">
      <c r="A65" s="22">
        <v>5</v>
      </c>
      <c r="B65" s="74" t="s">
        <v>209</v>
      </c>
      <c r="C65" s="37"/>
      <c r="D65" s="37"/>
      <c r="E65" s="37"/>
      <c r="F65" s="37"/>
      <c r="G65" s="21" t="s">
        <v>137</v>
      </c>
    </row>
    <row r="66" spans="1:7" ht="23.25" customHeight="1" x14ac:dyDescent="0.3">
      <c r="A66" s="22">
        <v>5.0999999999999996</v>
      </c>
      <c r="B66" s="74" t="s">
        <v>200</v>
      </c>
      <c r="C66" s="37"/>
      <c r="D66" s="37"/>
      <c r="E66" s="37"/>
      <c r="F66" s="37"/>
    </row>
    <row r="67" spans="1:7" ht="15.6" x14ac:dyDescent="0.3">
      <c r="A67" s="8" t="s">
        <v>60</v>
      </c>
      <c r="B67" s="72" t="s">
        <v>9</v>
      </c>
      <c r="C67" s="44"/>
      <c r="D67" s="44"/>
      <c r="E67" s="37"/>
      <c r="F67" s="37"/>
    </row>
    <row r="68" spans="1:7" ht="31.2" x14ac:dyDescent="0.3">
      <c r="A68" s="8" t="s">
        <v>61</v>
      </c>
      <c r="B68" s="19" t="s">
        <v>210</v>
      </c>
      <c r="C68" s="50"/>
      <c r="D68" s="50"/>
      <c r="E68" s="37"/>
      <c r="F68" s="37"/>
      <c r="G68" s="40" t="s">
        <v>216</v>
      </c>
    </row>
    <row r="69" spans="1:7" ht="15.6" x14ac:dyDescent="0.3">
      <c r="A69" s="8" t="s">
        <v>62</v>
      </c>
      <c r="B69" s="19" t="s">
        <v>11</v>
      </c>
      <c r="C69" s="37"/>
      <c r="D69" s="37"/>
      <c r="E69" s="37"/>
      <c r="F69" s="37"/>
    </row>
    <row r="70" spans="1:7" ht="30.75" customHeight="1" x14ac:dyDescent="0.3">
      <c r="A70" s="8" t="s">
        <v>63</v>
      </c>
      <c r="B70" s="19" t="s">
        <v>12</v>
      </c>
      <c r="C70" s="37"/>
      <c r="D70" s="37"/>
      <c r="E70" s="54"/>
      <c r="F70" s="37"/>
    </row>
    <row r="71" spans="1:7" ht="37.5" customHeight="1" x14ac:dyDescent="0.3">
      <c r="A71" s="8" t="s">
        <v>64</v>
      </c>
      <c r="B71" s="19" t="s">
        <v>136</v>
      </c>
      <c r="C71" s="37"/>
      <c r="D71" s="37"/>
      <c r="E71" s="54"/>
      <c r="F71" s="37"/>
    </row>
    <row r="72" spans="1:7" ht="21.75" customHeight="1" x14ac:dyDescent="0.3">
      <c r="A72" s="8" t="s">
        <v>65</v>
      </c>
      <c r="B72" s="55" t="s">
        <v>14</v>
      </c>
      <c r="C72" s="44"/>
      <c r="D72" s="49"/>
      <c r="E72" s="54"/>
      <c r="F72" s="37"/>
    </row>
    <row r="73" spans="1:7" ht="31.2" x14ac:dyDescent="0.3">
      <c r="A73" s="17"/>
      <c r="B73" s="55" t="s">
        <v>66</v>
      </c>
      <c r="C73" s="57"/>
      <c r="D73" s="49"/>
      <c r="E73" s="54"/>
      <c r="F73" s="37"/>
      <c r="G73" s="41"/>
    </row>
    <row r="74" spans="1:7" ht="28.5" customHeight="1" x14ac:dyDescent="0.3">
      <c r="A74" s="17"/>
      <c r="B74" s="55" t="s">
        <v>138</v>
      </c>
      <c r="C74" s="57"/>
      <c r="D74" s="49"/>
      <c r="E74" s="54"/>
      <c r="F74" s="37"/>
    </row>
    <row r="75" spans="1:7" ht="30" customHeight="1" x14ac:dyDescent="0.3">
      <c r="A75" s="17"/>
      <c r="B75" s="55" t="s">
        <v>139</v>
      </c>
      <c r="C75" s="57"/>
      <c r="D75" s="49"/>
      <c r="E75" s="54"/>
      <c r="F75" s="37"/>
      <c r="G75" s="41"/>
    </row>
    <row r="76" spans="1:7" ht="18" customHeight="1" x14ac:dyDescent="0.3">
      <c r="A76" s="17"/>
      <c r="B76" s="55" t="s">
        <v>140</v>
      </c>
      <c r="C76" s="57"/>
      <c r="D76" s="49"/>
      <c r="E76" s="54"/>
      <c r="F76" s="37"/>
    </row>
    <row r="77" spans="1:7" ht="15.6" x14ac:dyDescent="0.3">
      <c r="A77" s="17"/>
      <c r="B77" s="19" t="s">
        <v>141</v>
      </c>
      <c r="C77" s="56"/>
      <c r="D77" s="37"/>
      <c r="E77" s="54"/>
      <c r="F77" s="37"/>
    </row>
    <row r="78" spans="1:7" ht="15.6" x14ac:dyDescent="0.3">
      <c r="A78" s="8" t="s">
        <v>68</v>
      </c>
      <c r="B78" s="19" t="s">
        <v>19</v>
      </c>
      <c r="C78" s="10"/>
      <c r="D78" s="37"/>
      <c r="E78" s="54"/>
      <c r="F78" s="37"/>
    </row>
    <row r="79" spans="1:7" ht="31.2" x14ac:dyDescent="0.3">
      <c r="A79" s="17"/>
      <c r="B79" s="19" t="s">
        <v>21</v>
      </c>
      <c r="C79" s="10"/>
      <c r="D79" s="37"/>
      <c r="E79" s="37"/>
      <c r="F79" s="37"/>
    </row>
    <row r="80" spans="1:7" ht="34.5" customHeight="1" x14ac:dyDescent="0.3">
      <c r="A80" s="22">
        <v>6</v>
      </c>
      <c r="B80" s="21" t="s">
        <v>212</v>
      </c>
      <c r="C80" s="10"/>
      <c r="D80" s="37"/>
      <c r="E80" s="37"/>
      <c r="F80" s="37"/>
      <c r="G80" s="21" t="s">
        <v>142</v>
      </c>
    </row>
    <row r="81" spans="1:7" ht="15.6" x14ac:dyDescent="0.3">
      <c r="A81" s="22">
        <v>6.1</v>
      </c>
      <c r="B81" s="21" t="s">
        <v>200</v>
      </c>
      <c r="C81" s="37"/>
      <c r="D81" s="37"/>
      <c r="E81" s="54"/>
      <c r="F81" s="37"/>
    </row>
    <row r="82" spans="1:7" ht="15.6" x14ac:dyDescent="0.3">
      <c r="A82" s="8" t="s">
        <v>70</v>
      </c>
      <c r="B82" s="19" t="s">
        <v>71</v>
      </c>
      <c r="C82" s="37"/>
      <c r="D82" s="37"/>
      <c r="E82" s="54"/>
      <c r="F82" s="37"/>
    </row>
    <row r="83" spans="1:7" ht="15.6" x14ac:dyDescent="0.3">
      <c r="A83" s="8" t="s">
        <v>72</v>
      </c>
      <c r="B83" s="19" t="s">
        <v>73</v>
      </c>
      <c r="C83" s="37"/>
      <c r="D83" s="37"/>
      <c r="E83" s="54"/>
      <c r="F83" s="37"/>
    </row>
    <row r="84" spans="1:7" ht="15.6" x14ac:dyDescent="0.3">
      <c r="A84" s="8" t="s">
        <v>74</v>
      </c>
      <c r="B84" s="19" t="s">
        <v>217</v>
      </c>
      <c r="C84" s="37"/>
      <c r="D84" s="37"/>
      <c r="E84" s="54"/>
      <c r="F84" s="37"/>
    </row>
    <row r="85" spans="1:7" ht="15.6" x14ac:dyDescent="0.3">
      <c r="A85" s="8" t="s">
        <v>76</v>
      </c>
      <c r="B85" s="19" t="s">
        <v>75</v>
      </c>
      <c r="C85" s="37"/>
      <c r="D85" s="37"/>
      <c r="E85" s="54"/>
      <c r="F85" s="37"/>
    </row>
    <row r="86" spans="1:7" ht="15.6" x14ac:dyDescent="0.3">
      <c r="A86" s="8" t="s">
        <v>78</v>
      </c>
      <c r="B86" s="19" t="s">
        <v>77</v>
      </c>
      <c r="C86" s="37"/>
      <c r="D86" s="37"/>
      <c r="E86" s="54"/>
      <c r="F86" s="37"/>
    </row>
    <row r="87" spans="1:7" ht="15.6" x14ac:dyDescent="0.3">
      <c r="A87" s="8" t="s">
        <v>218</v>
      </c>
      <c r="B87" s="19" t="s">
        <v>79</v>
      </c>
      <c r="C87" s="37"/>
      <c r="D87" s="37"/>
      <c r="E87" s="54"/>
      <c r="F87" s="37"/>
    </row>
    <row r="88" spans="1:7" ht="15.6" x14ac:dyDescent="0.3">
      <c r="A88" s="22">
        <v>7</v>
      </c>
      <c r="B88" s="21" t="s">
        <v>225</v>
      </c>
      <c r="C88" s="37"/>
      <c r="D88" s="37"/>
      <c r="E88" s="54"/>
      <c r="F88" s="37"/>
    </row>
    <row r="89" spans="1:7" ht="15.6" x14ac:dyDescent="0.3">
      <c r="A89" s="22">
        <v>7.1</v>
      </c>
      <c r="B89" s="21" t="s">
        <v>200</v>
      </c>
      <c r="C89" s="37"/>
      <c r="D89" s="37"/>
      <c r="E89" s="54"/>
      <c r="F89" s="37"/>
    </row>
    <row r="90" spans="1:7" ht="15.6" x14ac:dyDescent="0.3">
      <c r="A90" s="8" t="s">
        <v>219</v>
      </c>
      <c r="B90" s="19" t="s">
        <v>226</v>
      </c>
      <c r="C90" s="37"/>
      <c r="D90" s="37"/>
      <c r="E90" s="54"/>
      <c r="F90" s="37"/>
    </row>
    <row r="91" spans="1:7" ht="15.6" x14ac:dyDescent="0.3">
      <c r="A91" s="8" t="s">
        <v>220</v>
      </c>
      <c r="B91" s="19" t="s">
        <v>227</v>
      </c>
      <c r="C91" s="37"/>
      <c r="D91" s="37"/>
      <c r="E91" s="54"/>
      <c r="F91" s="37"/>
    </row>
    <row r="92" spans="1:7" ht="15.6" x14ac:dyDescent="0.3">
      <c r="A92" s="8" t="s">
        <v>221</v>
      </c>
      <c r="B92" s="19" t="s">
        <v>217</v>
      </c>
      <c r="C92" s="37"/>
      <c r="D92" s="37"/>
      <c r="E92" s="54"/>
      <c r="F92" s="37"/>
    </row>
    <row r="93" spans="1:7" ht="15.6" x14ac:dyDescent="0.3">
      <c r="A93" s="8" t="s">
        <v>222</v>
      </c>
      <c r="B93" s="19" t="s">
        <v>75</v>
      </c>
      <c r="C93" s="37"/>
      <c r="D93" s="37"/>
      <c r="E93" s="54"/>
      <c r="F93" s="37"/>
      <c r="G93" t="s">
        <v>201</v>
      </c>
    </row>
    <row r="94" spans="1:7" ht="15.6" x14ac:dyDescent="0.3">
      <c r="A94" s="8" t="s">
        <v>223</v>
      </c>
      <c r="B94" s="19" t="s">
        <v>77</v>
      </c>
      <c r="C94" s="37"/>
      <c r="D94" s="37"/>
      <c r="E94" s="54"/>
      <c r="F94" s="37"/>
    </row>
    <row r="95" spans="1:7" ht="15.6" x14ac:dyDescent="0.3">
      <c r="A95" s="8" t="s">
        <v>224</v>
      </c>
      <c r="B95" s="19" t="s">
        <v>79</v>
      </c>
      <c r="C95" s="37"/>
      <c r="D95" s="37"/>
      <c r="E95" s="54"/>
      <c r="F95" s="37"/>
    </row>
    <row r="96" spans="1:7" ht="31.2" x14ac:dyDescent="0.3">
      <c r="A96" s="17" t="s">
        <v>80</v>
      </c>
      <c r="B96" s="18" t="s">
        <v>81</v>
      </c>
      <c r="C96" s="37"/>
      <c r="D96" s="37"/>
      <c r="E96" s="37"/>
      <c r="F96" s="37"/>
    </row>
    <row r="97" spans="1:6" ht="15.6" x14ac:dyDescent="0.3">
      <c r="A97" s="17">
        <v>1</v>
      </c>
      <c r="B97" s="18" t="s">
        <v>82</v>
      </c>
      <c r="C97" s="10"/>
      <c r="D97" s="37"/>
      <c r="E97" s="37"/>
      <c r="F97" s="37"/>
    </row>
    <row r="98" spans="1:6" ht="15.6" x14ac:dyDescent="0.3">
      <c r="A98" s="8">
        <v>1.1000000000000001</v>
      </c>
      <c r="B98" s="10" t="s">
        <v>83</v>
      </c>
      <c r="C98" s="10"/>
      <c r="D98" s="37"/>
      <c r="E98" s="37"/>
      <c r="F98" s="37"/>
    </row>
    <row r="99" spans="1:6" ht="15.6" x14ac:dyDescent="0.3">
      <c r="A99" s="8"/>
      <c r="B99" s="10" t="s">
        <v>84</v>
      </c>
      <c r="C99" s="10"/>
      <c r="D99" s="37"/>
      <c r="E99" s="37"/>
      <c r="F99" s="37"/>
    </row>
    <row r="100" spans="1:6" ht="15.6" x14ac:dyDescent="0.3">
      <c r="A100" s="8"/>
      <c r="B100" s="10" t="s">
        <v>105</v>
      </c>
      <c r="C100" s="10"/>
      <c r="D100" s="37"/>
      <c r="E100" s="37"/>
      <c r="F100" s="37"/>
    </row>
    <row r="101" spans="1:6" ht="15.6" x14ac:dyDescent="0.3">
      <c r="A101" s="13"/>
      <c r="B101" s="10" t="s">
        <v>86</v>
      </c>
      <c r="C101" s="10"/>
      <c r="D101" s="37"/>
      <c r="E101" s="37"/>
      <c r="F101" s="37"/>
    </row>
    <row r="102" spans="1:6" ht="15.6" x14ac:dyDescent="0.3">
      <c r="A102" s="8"/>
      <c r="B102" s="10" t="s">
        <v>87</v>
      </c>
      <c r="C102" s="10"/>
      <c r="D102" s="37"/>
      <c r="E102" s="37"/>
      <c r="F102" s="37"/>
    </row>
    <row r="103" spans="1:6" ht="15.6" x14ac:dyDescent="0.3">
      <c r="A103" s="8"/>
      <c r="B103" s="10" t="s">
        <v>88</v>
      </c>
      <c r="C103" s="10"/>
      <c r="D103" s="37"/>
      <c r="E103" s="37"/>
      <c r="F103" s="37"/>
    </row>
    <row r="104" spans="1:6" ht="29.25" customHeight="1" x14ac:dyDescent="0.3">
      <c r="A104" s="8">
        <v>1.2</v>
      </c>
      <c r="B104" s="10" t="s">
        <v>89</v>
      </c>
      <c r="C104" s="10"/>
      <c r="D104" s="37"/>
      <c r="E104" s="37"/>
      <c r="F104" s="37"/>
    </row>
    <row r="105" spans="1:6" ht="15.6" x14ac:dyDescent="0.3">
      <c r="A105" s="8"/>
      <c r="B105" s="10" t="s">
        <v>84</v>
      </c>
      <c r="C105" s="10"/>
      <c r="D105" s="37"/>
      <c r="E105" s="37"/>
      <c r="F105" s="37"/>
    </row>
    <row r="106" spans="1:6" ht="15.6" x14ac:dyDescent="0.3">
      <c r="A106" s="8"/>
      <c r="B106" s="10" t="s">
        <v>105</v>
      </c>
      <c r="C106" s="10"/>
      <c r="D106" s="37"/>
      <c r="E106" s="37"/>
      <c r="F106" s="37"/>
    </row>
    <row r="107" spans="1:6" ht="15.6" x14ac:dyDescent="0.3">
      <c r="A107" s="8"/>
      <c r="B107" s="10" t="s">
        <v>86</v>
      </c>
      <c r="C107" s="10"/>
      <c r="D107" s="37"/>
      <c r="E107" s="37"/>
      <c r="F107" s="37"/>
    </row>
    <row r="108" spans="1:6" ht="15.6" x14ac:dyDescent="0.3">
      <c r="A108" s="8"/>
      <c r="B108" s="10" t="s">
        <v>87</v>
      </c>
      <c r="C108" s="10"/>
      <c r="D108" s="37"/>
      <c r="E108" s="37"/>
      <c r="F108" s="37"/>
    </row>
    <row r="109" spans="1:6" ht="15.6" x14ac:dyDescent="0.3">
      <c r="A109" s="8"/>
      <c r="B109" s="10" t="s">
        <v>88</v>
      </c>
      <c r="C109" s="10"/>
      <c r="D109" s="37"/>
      <c r="E109" s="37"/>
      <c r="F109" s="37"/>
    </row>
    <row r="110" spans="1:6" ht="15.6" x14ac:dyDescent="0.3">
      <c r="A110" s="17">
        <v>2</v>
      </c>
      <c r="B110" s="18" t="s">
        <v>90</v>
      </c>
      <c r="C110" s="10"/>
      <c r="D110" s="37"/>
      <c r="E110" s="37"/>
      <c r="F110" s="37"/>
    </row>
    <row r="111" spans="1:6" ht="15.6" x14ac:dyDescent="0.3">
      <c r="A111" s="8">
        <v>2.1</v>
      </c>
      <c r="B111" s="10" t="s">
        <v>91</v>
      </c>
      <c r="C111" s="10"/>
      <c r="D111" s="37"/>
      <c r="E111" s="37"/>
      <c r="F111" s="37"/>
    </row>
    <row r="112" spans="1:6" ht="15.6" x14ac:dyDescent="0.3">
      <c r="A112" s="8"/>
      <c r="B112" s="10" t="s">
        <v>84</v>
      </c>
      <c r="C112" s="10"/>
      <c r="D112" s="37"/>
      <c r="E112" s="37"/>
      <c r="F112" s="37"/>
    </row>
    <row r="113" spans="1:6" ht="15.6" x14ac:dyDescent="0.3">
      <c r="A113" s="8"/>
      <c r="B113" s="10" t="s">
        <v>105</v>
      </c>
      <c r="C113" s="10"/>
      <c r="D113" s="37"/>
      <c r="E113" s="37"/>
      <c r="F113" s="37"/>
    </row>
    <row r="114" spans="1:6" ht="15.6" x14ac:dyDescent="0.3">
      <c r="A114" s="8"/>
      <c r="B114" s="10" t="s">
        <v>86</v>
      </c>
      <c r="C114" s="10"/>
      <c r="D114" s="37"/>
      <c r="E114" s="37"/>
      <c r="F114" s="37"/>
    </row>
    <row r="115" spans="1:6" ht="15.6" x14ac:dyDescent="0.3">
      <c r="A115" s="8"/>
      <c r="B115" s="10" t="s">
        <v>87</v>
      </c>
      <c r="C115" s="10"/>
      <c r="D115" s="37"/>
      <c r="E115" s="37"/>
      <c r="F115" s="37"/>
    </row>
    <row r="116" spans="1:6" ht="15.6" x14ac:dyDescent="0.3">
      <c r="A116" s="8"/>
      <c r="B116" s="10" t="s">
        <v>88</v>
      </c>
      <c r="C116" s="10"/>
      <c r="D116" s="37"/>
      <c r="E116" s="37"/>
      <c r="F116" s="37"/>
    </row>
    <row r="117" spans="1:6" ht="31.5" customHeight="1" x14ac:dyDescent="0.3">
      <c r="A117" s="8">
        <v>2.2000000000000002</v>
      </c>
      <c r="B117" s="10" t="s">
        <v>92</v>
      </c>
      <c r="C117" s="10"/>
      <c r="D117" s="37"/>
      <c r="E117" s="37"/>
      <c r="F117" s="37"/>
    </row>
    <row r="118" spans="1:6" ht="15.6" x14ac:dyDescent="0.3">
      <c r="A118" s="8"/>
      <c r="B118" s="10" t="s">
        <v>84</v>
      </c>
      <c r="C118" s="10"/>
      <c r="D118" s="37"/>
      <c r="E118" s="37"/>
      <c r="F118" s="37"/>
    </row>
    <row r="119" spans="1:6" ht="15.6" x14ac:dyDescent="0.3">
      <c r="A119" s="8"/>
      <c r="B119" s="10" t="s">
        <v>105</v>
      </c>
      <c r="C119" s="10"/>
      <c r="D119" s="37"/>
      <c r="E119" s="37"/>
      <c r="F119" s="37"/>
    </row>
    <row r="120" spans="1:6" ht="15.6" x14ac:dyDescent="0.3">
      <c r="A120" s="8"/>
      <c r="B120" s="10" t="s">
        <v>86</v>
      </c>
      <c r="C120" s="10"/>
      <c r="D120" s="37"/>
      <c r="E120" s="37"/>
      <c r="F120" s="37"/>
    </row>
    <row r="121" spans="1:6" ht="15.6" x14ac:dyDescent="0.3">
      <c r="A121" s="8"/>
      <c r="B121" s="10" t="s">
        <v>87</v>
      </c>
      <c r="C121" s="10"/>
      <c r="D121" s="37"/>
      <c r="E121" s="37"/>
      <c r="F121" s="37"/>
    </row>
    <row r="122" spans="1:6" ht="15.6" x14ac:dyDescent="0.3">
      <c r="A122" s="8"/>
      <c r="B122" s="10" t="s">
        <v>88</v>
      </c>
      <c r="C122" s="10"/>
      <c r="D122" s="37"/>
      <c r="E122" s="37"/>
      <c r="F122" s="37"/>
    </row>
    <row r="123" spans="1:6" ht="27" customHeight="1" x14ac:dyDescent="0.3">
      <c r="A123" s="17" t="s">
        <v>93</v>
      </c>
      <c r="B123" s="18" t="s">
        <v>94</v>
      </c>
      <c r="C123" s="10"/>
      <c r="D123" s="37"/>
      <c r="E123" s="37"/>
      <c r="F123" s="37"/>
    </row>
    <row r="124" spans="1:6" ht="27" customHeight="1" x14ac:dyDescent="0.3">
      <c r="A124" s="8">
        <v>1</v>
      </c>
      <c r="B124" s="10" t="s">
        <v>95</v>
      </c>
      <c r="C124" s="10"/>
      <c r="D124" s="37"/>
      <c r="E124" s="37"/>
      <c r="F124" s="37"/>
    </row>
    <row r="125" spans="1:6" ht="15.6" x14ac:dyDescent="0.3">
      <c r="A125" s="8">
        <v>2</v>
      </c>
      <c r="B125" s="10" t="s">
        <v>96</v>
      </c>
      <c r="C125" s="10"/>
      <c r="D125" s="37"/>
      <c r="E125" s="37"/>
      <c r="F125" s="37"/>
    </row>
    <row r="126" spans="1:6" ht="15.6" x14ac:dyDescent="0.3">
      <c r="A126" s="8">
        <v>3</v>
      </c>
      <c r="B126" s="10" t="s">
        <v>97</v>
      </c>
      <c r="C126" s="10"/>
      <c r="D126" s="37"/>
      <c r="E126" s="37"/>
      <c r="F126" s="37"/>
    </row>
    <row r="127" spans="1:6" ht="15.6" x14ac:dyDescent="0.3">
      <c r="A127" s="8">
        <v>4</v>
      </c>
      <c r="B127" s="10" t="s">
        <v>98</v>
      </c>
      <c r="C127" s="10"/>
      <c r="D127" s="37"/>
      <c r="E127" s="37"/>
      <c r="F127" s="37"/>
    </row>
    <row r="128" spans="1:6" ht="15.6" x14ac:dyDescent="0.3">
      <c r="A128" s="8">
        <v>5</v>
      </c>
      <c r="B128" s="10" t="s">
        <v>143</v>
      </c>
      <c r="C128" s="10"/>
      <c r="D128" s="37"/>
      <c r="E128" s="37"/>
      <c r="F128" s="37"/>
    </row>
    <row r="129" spans="1:7" ht="15.6" x14ac:dyDescent="0.3">
      <c r="A129" s="8">
        <v>6</v>
      </c>
      <c r="B129" s="10" t="s">
        <v>99</v>
      </c>
      <c r="C129" s="10"/>
      <c r="D129" s="37"/>
      <c r="E129" s="37"/>
      <c r="F129" s="37"/>
    </row>
    <row r="130" spans="1:7" ht="15.6" x14ac:dyDescent="0.3">
      <c r="A130" s="8"/>
      <c r="B130" s="10" t="s">
        <v>144</v>
      </c>
      <c r="C130" s="10"/>
      <c r="D130" s="37"/>
      <c r="E130" s="37"/>
      <c r="F130" s="37"/>
    </row>
    <row r="131" spans="1:7" ht="42.75" customHeight="1" x14ac:dyDescent="0.3">
      <c r="A131" s="17" t="s">
        <v>100</v>
      </c>
      <c r="B131" s="18" t="s">
        <v>101</v>
      </c>
      <c r="C131" s="10"/>
      <c r="D131" s="37"/>
      <c r="E131" s="37"/>
      <c r="F131" s="37"/>
    </row>
    <row r="132" spans="1:7" ht="15.6" x14ac:dyDescent="0.3">
      <c r="A132" s="17" t="s">
        <v>6</v>
      </c>
      <c r="B132" s="18" t="s">
        <v>102</v>
      </c>
      <c r="C132" s="44"/>
      <c r="D132" s="37"/>
      <c r="E132" s="37"/>
      <c r="F132" s="37"/>
    </row>
    <row r="133" spans="1:7" ht="15.6" x14ac:dyDescent="0.3">
      <c r="A133" s="17">
        <v>1</v>
      </c>
      <c r="B133" s="18" t="s">
        <v>90</v>
      </c>
      <c r="C133" s="50"/>
      <c r="D133" s="37"/>
      <c r="E133" s="37"/>
      <c r="F133" s="37"/>
      <c r="G133" s="41"/>
    </row>
    <row r="134" spans="1:7" ht="15.6" x14ac:dyDescent="0.3">
      <c r="A134" s="8">
        <v>1.1000000000000001</v>
      </c>
      <c r="B134" s="10" t="s">
        <v>91</v>
      </c>
      <c r="C134" s="37"/>
      <c r="D134" s="44"/>
      <c r="E134" s="37"/>
      <c r="F134" s="37"/>
    </row>
    <row r="135" spans="1:7" ht="15.6" x14ac:dyDescent="0.3">
      <c r="A135" s="8"/>
      <c r="B135" s="10" t="s">
        <v>84</v>
      </c>
      <c r="C135" s="37"/>
      <c r="D135" s="37"/>
      <c r="E135" s="37"/>
      <c r="F135" s="37"/>
      <c r="G135" s="41"/>
    </row>
    <row r="136" spans="1:7" ht="15.6" x14ac:dyDescent="0.3">
      <c r="A136" s="8"/>
      <c r="B136" s="10" t="s">
        <v>105</v>
      </c>
      <c r="C136" s="52"/>
      <c r="D136" s="37"/>
      <c r="E136" s="37"/>
      <c r="F136" s="37"/>
      <c r="G136" s="41"/>
    </row>
    <row r="137" spans="1:7" ht="15.6" x14ac:dyDescent="0.3">
      <c r="A137" s="8"/>
      <c r="B137" s="10" t="s">
        <v>86</v>
      </c>
      <c r="C137" s="50"/>
      <c r="D137" s="37"/>
      <c r="E137" s="37"/>
      <c r="F137" s="37"/>
      <c r="G137" s="41"/>
    </row>
    <row r="138" spans="1:7" ht="15.6" x14ac:dyDescent="0.3">
      <c r="A138" s="8"/>
      <c r="B138" s="10" t="s">
        <v>87</v>
      </c>
      <c r="C138" s="37"/>
      <c r="D138" s="37"/>
      <c r="E138" s="37"/>
      <c r="F138" s="37"/>
      <c r="G138" s="41"/>
    </row>
    <row r="139" spans="1:7" ht="15.6" x14ac:dyDescent="0.3">
      <c r="A139" s="8"/>
      <c r="B139" s="10" t="s">
        <v>88</v>
      </c>
      <c r="C139" s="37"/>
      <c r="D139" s="37"/>
      <c r="E139" s="37"/>
      <c r="F139" s="37"/>
      <c r="G139" s="41"/>
    </row>
    <row r="140" spans="1:7" ht="29.25" customHeight="1" x14ac:dyDescent="0.3">
      <c r="A140" s="8">
        <v>1.2</v>
      </c>
      <c r="B140" s="10" t="s">
        <v>92</v>
      </c>
      <c r="C140" s="37"/>
      <c r="D140" s="37"/>
      <c r="E140" s="37"/>
      <c r="F140" s="37"/>
      <c r="G140" s="41"/>
    </row>
    <row r="141" spans="1:7" ht="15.6" x14ac:dyDescent="0.3">
      <c r="A141" s="8"/>
      <c r="B141" s="10" t="s">
        <v>84</v>
      </c>
      <c r="C141" s="58"/>
      <c r="D141" s="37"/>
      <c r="E141" s="37"/>
      <c r="F141" s="37"/>
    </row>
    <row r="142" spans="1:7" ht="15.6" x14ac:dyDescent="0.3">
      <c r="A142" s="8"/>
      <c r="B142" s="10" t="s">
        <v>105</v>
      </c>
      <c r="C142" s="37"/>
      <c r="D142" s="37"/>
      <c r="E142" s="37"/>
      <c r="F142" s="37"/>
    </row>
    <row r="143" spans="1:7" ht="15.6" x14ac:dyDescent="0.3">
      <c r="A143" s="8"/>
      <c r="B143" s="10" t="s">
        <v>86</v>
      </c>
      <c r="C143" s="10"/>
      <c r="D143" s="37"/>
      <c r="E143" s="37"/>
      <c r="F143" s="37"/>
    </row>
    <row r="144" spans="1:7" ht="15.6" x14ac:dyDescent="0.3">
      <c r="A144" s="17"/>
      <c r="B144" s="10" t="s">
        <v>87</v>
      </c>
      <c r="C144" s="10"/>
      <c r="D144" s="37"/>
      <c r="E144" s="37"/>
      <c r="F144" s="37"/>
    </row>
    <row r="145" spans="1:6" ht="15.6" x14ac:dyDescent="0.3">
      <c r="A145" s="17"/>
      <c r="B145" s="10" t="s">
        <v>88</v>
      </c>
      <c r="C145" s="10"/>
      <c r="D145" s="37"/>
      <c r="E145" s="37"/>
      <c r="F145" s="37"/>
    </row>
    <row r="146" spans="1:6" ht="15.6" x14ac:dyDescent="0.3">
      <c r="A146" s="17">
        <v>2</v>
      </c>
      <c r="B146" s="18" t="s">
        <v>104</v>
      </c>
      <c r="C146" s="10"/>
      <c r="D146" s="37"/>
      <c r="E146" s="37"/>
      <c r="F146" s="37"/>
    </row>
    <row r="147" spans="1:6" ht="15.6" x14ac:dyDescent="0.3">
      <c r="A147" s="8">
        <v>2.1</v>
      </c>
      <c r="B147" s="10" t="s">
        <v>83</v>
      </c>
      <c r="C147" s="10"/>
      <c r="D147" s="37"/>
      <c r="E147" s="37"/>
      <c r="F147" s="37"/>
    </row>
    <row r="148" spans="1:6" ht="15.6" x14ac:dyDescent="0.3">
      <c r="A148" s="8"/>
      <c r="B148" s="10" t="s">
        <v>84</v>
      </c>
      <c r="C148" s="10"/>
      <c r="D148" s="37"/>
      <c r="E148" s="37"/>
      <c r="F148" s="37"/>
    </row>
    <row r="149" spans="1:6" ht="15.6" x14ac:dyDescent="0.3">
      <c r="A149" s="8"/>
      <c r="B149" s="10" t="s">
        <v>105</v>
      </c>
      <c r="C149" s="10"/>
      <c r="D149" s="37"/>
      <c r="E149" s="37"/>
      <c r="F149" s="37"/>
    </row>
    <row r="150" spans="1:6" ht="15.6" x14ac:dyDescent="0.3">
      <c r="A150" s="8"/>
      <c r="B150" s="10" t="s">
        <v>87</v>
      </c>
      <c r="C150" s="10"/>
      <c r="D150" s="37"/>
      <c r="E150" s="37"/>
      <c r="F150" s="37"/>
    </row>
    <row r="151" spans="1:6" ht="15.6" x14ac:dyDescent="0.3">
      <c r="A151" s="8"/>
      <c r="B151" s="10" t="s">
        <v>88</v>
      </c>
      <c r="C151" s="10"/>
      <c r="D151" s="37"/>
      <c r="E151" s="37"/>
      <c r="F151" s="37"/>
    </row>
    <row r="152" spans="1:6" ht="33" customHeight="1" x14ac:dyDescent="0.3">
      <c r="A152" s="8">
        <v>2.2000000000000002</v>
      </c>
      <c r="B152" s="10" t="s">
        <v>89</v>
      </c>
      <c r="C152" s="10"/>
      <c r="D152" s="37"/>
      <c r="E152" s="37"/>
      <c r="F152" s="37"/>
    </row>
    <row r="153" spans="1:6" ht="15.6" x14ac:dyDescent="0.3">
      <c r="A153" s="8"/>
      <c r="B153" s="10" t="s">
        <v>84</v>
      </c>
      <c r="C153" s="10"/>
      <c r="D153" s="37"/>
      <c r="E153" s="37"/>
      <c r="F153" s="37"/>
    </row>
    <row r="154" spans="1:6" ht="15.6" x14ac:dyDescent="0.3">
      <c r="A154" s="8"/>
      <c r="B154" s="10" t="s">
        <v>105</v>
      </c>
      <c r="C154" s="10"/>
      <c r="D154" s="37"/>
      <c r="E154" s="37"/>
      <c r="F154" s="37"/>
    </row>
    <row r="155" spans="1:6" ht="15.6" x14ac:dyDescent="0.3">
      <c r="A155" s="8"/>
      <c r="B155" s="10" t="s">
        <v>87</v>
      </c>
      <c r="C155" s="10"/>
      <c r="D155" s="37"/>
      <c r="E155" s="37"/>
      <c r="F155" s="37"/>
    </row>
    <row r="156" spans="1:6" ht="15.6" x14ac:dyDescent="0.3">
      <c r="A156" s="8"/>
      <c r="B156" s="10" t="s">
        <v>88</v>
      </c>
      <c r="C156" s="10"/>
      <c r="D156" s="37"/>
      <c r="E156" s="37"/>
      <c r="F156" s="37"/>
    </row>
    <row r="157" spans="1:6" ht="15.6" x14ac:dyDescent="0.3">
      <c r="A157" s="17" t="s">
        <v>80</v>
      </c>
      <c r="B157" s="18" t="s">
        <v>106</v>
      </c>
      <c r="C157" s="10"/>
      <c r="D157" s="37"/>
      <c r="E157" s="37"/>
      <c r="F157" s="37"/>
    </row>
    <row r="158" spans="1:6" ht="15.6" x14ac:dyDescent="0.3">
      <c r="A158" s="17">
        <v>1</v>
      </c>
      <c r="B158" s="18" t="s">
        <v>104</v>
      </c>
      <c r="C158" s="10"/>
      <c r="D158" s="37"/>
      <c r="E158" s="37"/>
      <c r="F158" s="37"/>
    </row>
    <row r="159" spans="1:6" ht="15.6" x14ac:dyDescent="0.3">
      <c r="A159" s="8">
        <v>1.1000000000000001</v>
      </c>
      <c r="B159" s="10" t="s">
        <v>108</v>
      </c>
      <c r="C159" s="10"/>
      <c r="D159" s="37"/>
      <c r="E159" s="37"/>
      <c r="F159" s="37"/>
    </row>
    <row r="160" spans="1:6" ht="15.6" x14ac:dyDescent="0.3">
      <c r="A160" s="8">
        <v>1.2</v>
      </c>
      <c r="B160" s="10" t="s">
        <v>109</v>
      </c>
      <c r="C160" s="10"/>
      <c r="D160" s="37"/>
      <c r="E160" s="37"/>
      <c r="F160" s="37"/>
    </row>
    <row r="161" spans="1:7" ht="15.6" x14ac:dyDescent="0.3">
      <c r="A161" s="17" t="s">
        <v>93</v>
      </c>
      <c r="B161" s="18" t="s">
        <v>110</v>
      </c>
      <c r="C161" s="10"/>
      <c r="D161" s="37"/>
      <c r="E161" s="37"/>
      <c r="F161" s="37"/>
    </row>
    <row r="162" spans="1:7" ht="15.6" x14ac:dyDescent="0.3">
      <c r="A162" s="17">
        <v>1</v>
      </c>
      <c r="B162" s="18" t="s">
        <v>107</v>
      </c>
      <c r="C162" s="10"/>
      <c r="D162" s="37"/>
      <c r="E162" s="37"/>
      <c r="F162" s="37"/>
    </row>
    <row r="163" spans="1:7" ht="15.6" x14ac:dyDescent="0.3">
      <c r="A163" s="8">
        <v>1.1000000000000001</v>
      </c>
      <c r="B163" s="10" t="s">
        <v>108</v>
      </c>
      <c r="C163" s="10"/>
      <c r="D163" s="37"/>
      <c r="E163" s="37"/>
      <c r="F163" s="37"/>
    </row>
    <row r="164" spans="1:7" ht="15.6" x14ac:dyDescent="0.3">
      <c r="A164" s="8">
        <v>1.2</v>
      </c>
      <c r="B164" s="10" t="s">
        <v>109</v>
      </c>
      <c r="C164" s="10"/>
      <c r="D164" s="44"/>
      <c r="E164" s="44"/>
      <c r="F164" s="44"/>
    </row>
    <row r="165" spans="1:7" ht="18.75" customHeight="1" x14ac:dyDescent="0.3">
      <c r="A165" s="66"/>
      <c r="B165" s="66"/>
      <c r="C165" s="84" t="s">
        <v>324</v>
      </c>
      <c r="D165" s="84"/>
      <c r="E165" s="84"/>
      <c r="F165" s="84"/>
      <c r="G165" s="67"/>
    </row>
    <row r="166" spans="1:7" ht="15.75" customHeight="1" x14ac:dyDescent="0.3">
      <c r="A166" s="85" t="s">
        <v>145</v>
      </c>
      <c r="B166" s="85"/>
      <c r="C166" s="85" t="s">
        <v>201</v>
      </c>
      <c r="D166" s="85"/>
      <c r="E166" s="85"/>
      <c r="F166" s="85"/>
      <c r="G166" s="68"/>
    </row>
    <row r="167" spans="1:7" ht="15.75" customHeight="1" x14ac:dyDescent="0.3">
      <c r="A167" s="85" t="s">
        <v>124</v>
      </c>
      <c r="B167" s="85"/>
      <c r="C167" s="86" t="s">
        <v>126</v>
      </c>
      <c r="D167" s="86"/>
      <c r="E167" s="86"/>
      <c r="F167" s="86"/>
      <c r="G167" s="69"/>
    </row>
    <row r="168" spans="1:7" x14ac:dyDescent="0.3">
      <c r="A168" s="64"/>
      <c r="B168" s="64"/>
      <c r="C168" s="64"/>
      <c r="D168" s="64"/>
      <c r="E168" s="64"/>
      <c r="F168" s="64"/>
      <c r="G168" s="64"/>
    </row>
    <row r="169" spans="1:7" x14ac:dyDescent="0.3">
      <c r="A169" s="65"/>
      <c r="B169" s="65"/>
      <c r="C169" s="65"/>
      <c r="D169" s="65"/>
      <c r="E169" s="65"/>
      <c r="F169" s="65"/>
      <c r="G169" s="65"/>
    </row>
    <row r="170" spans="1:7" x14ac:dyDescent="0.3">
      <c r="A170" s="65"/>
      <c r="B170" s="65"/>
      <c r="C170" s="65"/>
      <c r="D170" s="65"/>
      <c r="E170" s="65"/>
      <c r="F170" s="65"/>
      <c r="G170" s="65"/>
    </row>
    <row r="171" spans="1:7" x14ac:dyDescent="0.3">
      <c r="A171" s="65"/>
      <c r="B171" s="65"/>
      <c r="C171" s="65"/>
      <c r="D171" s="65"/>
      <c r="E171" s="65"/>
      <c r="F171" s="65"/>
      <c r="G171" s="65"/>
    </row>
    <row r="172" spans="1:7" ht="16.8" x14ac:dyDescent="0.3">
      <c r="A172" s="78" t="s">
        <v>318</v>
      </c>
      <c r="B172" s="78"/>
      <c r="C172" s="63"/>
      <c r="D172" s="63" t="s">
        <v>316</v>
      </c>
      <c r="E172" s="63"/>
      <c r="F172" s="63"/>
      <c r="G172" s="63"/>
    </row>
  </sheetData>
  <mergeCells count="11">
    <mergeCell ref="A5:F5"/>
    <mergeCell ref="A4:F4"/>
    <mergeCell ref="A1:C1"/>
    <mergeCell ref="A2:C2"/>
    <mergeCell ref="E1:F1"/>
    <mergeCell ref="A172:B172"/>
    <mergeCell ref="C165:F165"/>
    <mergeCell ref="C166:F166"/>
    <mergeCell ref="C167:F167"/>
    <mergeCell ref="A166:B166"/>
    <mergeCell ref="A167:B167"/>
  </mergeCells>
  <hyperlinks>
    <hyperlink ref="B16" location="_ftn2" display="_ftn2" xr:uid="{00000000-0004-0000-0100-000000000000}"/>
  </hyperlinks>
  <pageMargins left="0.41" right="0.35" top="0.43" bottom="0.35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0"/>
  <sheetViews>
    <sheetView workbookViewId="0">
      <selection activeCell="A167" sqref="A167:B167"/>
    </sheetView>
  </sheetViews>
  <sheetFormatPr defaultRowHeight="14.4" x14ac:dyDescent="0.3"/>
  <cols>
    <col min="1" max="1" width="8.33203125" customWidth="1"/>
    <col min="2" max="2" width="28.33203125" customWidth="1"/>
    <col min="3" max="3" width="3.44140625" customWidth="1"/>
    <col min="4" max="4" width="13.5546875" customWidth="1"/>
    <col min="5" max="5" width="13.6640625" customWidth="1"/>
    <col min="6" max="6" width="15.109375" customWidth="1"/>
    <col min="7" max="7" width="15.6640625" customWidth="1"/>
    <col min="10" max="10" width="23.88671875" customWidth="1"/>
    <col min="11" max="11" width="11.109375" bestFit="1" customWidth="1"/>
  </cols>
  <sheetData>
    <row r="1" spans="1:7" ht="15" customHeight="1" x14ac:dyDescent="0.3">
      <c r="A1" s="79" t="s">
        <v>128</v>
      </c>
      <c r="B1" s="79"/>
      <c r="C1" s="79"/>
      <c r="D1" s="79"/>
      <c r="E1" s="79"/>
      <c r="F1" s="98" t="s">
        <v>146</v>
      </c>
      <c r="G1" s="98"/>
    </row>
    <row r="2" spans="1:7" ht="15" customHeight="1" x14ac:dyDescent="0.3">
      <c r="A2" s="89" t="s">
        <v>241</v>
      </c>
      <c r="B2" s="89"/>
      <c r="C2" s="89"/>
      <c r="D2" s="89"/>
      <c r="E2" s="89"/>
    </row>
    <row r="3" spans="1:7" ht="15.6" x14ac:dyDescent="0.3">
      <c r="A3" s="6"/>
    </row>
    <row r="4" spans="1:7" x14ac:dyDescent="0.3">
      <c r="A4" s="7"/>
    </row>
    <row r="5" spans="1:7" ht="17.399999999999999" x14ac:dyDescent="0.3">
      <c r="A5" s="81" t="s">
        <v>315</v>
      </c>
      <c r="B5" s="81"/>
      <c r="C5" s="81"/>
      <c r="D5" s="81"/>
      <c r="E5" s="81"/>
      <c r="F5" s="81"/>
      <c r="G5" s="81"/>
    </row>
    <row r="6" spans="1:7" ht="18" x14ac:dyDescent="0.3">
      <c r="A6" s="96" t="s">
        <v>314</v>
      </c>
      <c r="B6" s="96"/>
      <c r="C6" s="96"/>
      <c r="D6" s="96"/>
      <c r="E6" s="96"/>
      <c r="F6" s="96"/>
      <c r="G6" s="96"/>
    </row>
    <row r="7" spans="1:7" ht="16.5" customHeight="1" x14ac:dyDescent="0.3">
      <c r="A7" s="70"/>
      <c r="B7" s="70"/>
      <c r="C7" s="70"/>
    </row>
    <row r="8" spans="1:7" ht="15.75" customHeight="1" x14ac:dyDescent="0.3">
      <c r="A8" s="70"/>
      <c r="B8" s="70"/>
      <c r="C8" s="70"/>
      <c r="G8" s="4" t="s">
        <v>164</v>
      </c>
    </row>
    <row r="9" spans="1:7" ht="84.75" customHeight="1" x14ac:dyDescent="0.3">
      <c r="A9" s="17" t="s">
        <v>1</v>
      </c>
      <c r="B9" s="99" t="s">
        <v>2</v>
      </c>
      <c r="C9" s="99"/>
      <c r="D9" s="17" t="s">
        <v>147</v>
      </c>
      <c r="E9" s="17" t="s">
        <v>148</v>
      </c>
      <c r="F9" s="17" t="s">
        <v>149</v>
      </c>
      <c r="G9" s="17" t="s">
        <v>150</v>
      </c>
    </row>
    <row r="10" spans="1:7" x14ac:dyDescent="0.3">
      <c r="A10" s="9">
        <v>1</v>
      </c>
      <c r="B10" s="100">
        <v>2</v>
      </c>
      <c r="C10" s="100"/>
      <c r="D10" s="9">
        <v>3</v>
      </c>
      <c r="E10" s="9">
        <v>4</v>
      </c>
      <c r="F10" s="9" t="s">
        <v>151</v>
      </c>
      <c r="G10" s="9">
        <v>6</v>
      </c>
    </row>
    <row r="11" spans="1:7" ht="41.25" customHeight="1" x14ac:dyDescent="0.3">
      <c r="A11" s="17" t="s">
        <v>4</v>
      </c>
      <c r="B11" s="93" t="s">
        <v>152</v>
      </c>
      <c r="C11" s="93"/>
      <c r="D11" s="10"/>
      <c r="E11" s="10"/>
      <c r="F11" s="10"/>
      <c r="G11" s="10"/>
    </row>
    <row r="12" spans="1:7" ht="15.6" x14ac:dyDescent="0.3">
      <c r="A12" s="8" t="s">
        <v>6</v>
      </c>
      <c r="B12" s="91" t="s">
        <v>7</v>
      </c>
      <c r="C12" s="91"/>
      <c r="D12" s="10"/>
      <c r="E12" s="10"/>
      <c r="F12" s="10"/>
      <c r="G12" s="10"/>
    </row>
    <row r="13" spans="1:7" ht="15.6" x14ac:dyDescent="0.3">
      <c r="A13" s="8">
        <v>1</v>
      </c>
      <c r="B13" s="91" t="s">
        <v>8</v>
      </c>
      <c r="C13" s="91"/>
      <c r="D13" s="10"/>
      <c r="E13" s="10"/>
      <c r="F13" s="10"/>
      <c r="G13" s="10"/>
    </row>
    <row r="14" spans="1:7" ht="15.6" x14ac:dyDescent="0.3">
      <c r="A14" s="8">
        <v>1.1000000000000001</v>
      </c>
      <c r="B14" s="94" t="s">
        <v>9</v>
      </c>
      <c r="C14" s="94"/>
      <c r="D14" s="10"/>
      <c r="E14" s="10"/>
      <c r="F14" s="10"/>
      <c r="G14" s="10"/>
    </row>
    <row r="15" spans="1:7" ht="15.6" x14ac:dyDescent="0.3">
      <c r="A15" s="8">
        <v>1.2</v>
      </c>
      <c r="B15" s="94" t="s">
        <v>10</v>
      </c>
      <c r="C15" s="94"/>
      <c r="D15" s="10"/>
      <c r="E15" s="10"/>
      <c r="F15" s="10"/>
      <c r="G15" s="10"/>
    </row>
    <row r="16" spans="1:7" ht="15.6" x14ac:dyDescent="0.3">
      <c r="A16" s="8">
        <v>1.3</v>
      </c>
      <c r="B16" s="94" t="s">
        <v>11</v>
      </c>
      <c r="C16" s="94"/>
      <c r="D16" s="10"/>
      <c r="E16" s="10"/>
      <c r="F16" s="10"/>
      <c r="G16" s="10"/>
    </row>
    <row r="17" spans="1:7" ht="15.6" x14ac:dyDescent="0.3">
      <c r="A17" s="8">
        <v>1.4</v>
      </c>
      <c r="B17" s="94" t="s">
        <v>12</v>
      </c>
      <c r="C17" s="94"/>
      <c r="D17" s="10"/>
      <c r="E17" s="10"/>
      <c r="F17" s="10"/>
      <c r="G17" s="10"/>
    </row>
    <row r="18" spans="1:7" ht="15.6" x14ac:dyDescent="0.3">
      <c r="A18" s="8">
        <v>1.5</v>
      </c>
      <c r="B18" s="97" t="s">
        <v>13</v>
      </c>
      <c r="C18" s="97"/>
      <c r="D18" s="10"/>
      <c r="E18" s="10"/>
      <c r="F18" s="10"/>
      <c r="G18" s="10"/>
    </row>
    <row r="19" spans="1:7" ht="15.6" x14ac:dyDescent="0.3">
      <c r="A19" s="8">
        <v>1.6</v>
      </c>
      <c r="B19" s="94" t="s">
        <v>14</v>
      </c>
      <c r="C19" s="94"/>
      <c r="D19" s="10"/>
      <c r="E19" s="10"/>
      <c r="F19" s="10"/>
      <c r="G19" s="10"/>
    </row>
    <row r="20" spans="1:7" ht="15.6" x14ac:dyDescent="0.3">
      <c r="A20" s="8"/>
      <c r="B20" s="94" t="s">
        <v>15</v>
      </c>
      <c r="C20" s="94"/>
      <c r="D20" s="10"/>
      <c r="E20" s="10"/>
      <c r="F20" s="10"/>
      <c r="G20" s="10"/>
    </row>
    <row r="21" spans="1:7" ht="15.6" x14ac:dyDescent="0.3">
      <c r="A21" s="8"/>
      <c r="B21" s="94" t="s">
        <v>16</v>
      </c>
      <c r="C21" s="94"/>
      <c r="D21" s="10"/>
      <c r="E21" s="10"/>
      <c r="F21" s="10"/>
      <c r="G21" s="10"/>
    </row>
    <row r="22" spans="1:7" ht="15.6" x14ac:dyDescent="0.3">
      <c r="A22" s="8"/>
      <c r="B22" s="94" t="s">
        <v>17</v>
      </c>
      <c r="C22" s="94"/>
      <c r="D22" s="10"/>
      <c r="E22" s="10"/>
      <c r="F22" s="10"/>
      <c r="G22" s="10"/>
    </row>
    <row r="23" spans="1:7" ht="15.6" x14ac:dyDescent="0.3">
      <c r="A23" s="8"/>
      <c r="B23" s="94" t="s">
        <v>153</v>
      </c>
      <c r="C23" s="94"/>
      <c r="D23" s="10"/>
      <c r="E23" s="10"/>
      <c r="F23" s="10"/>
      <c r="G23" s="10"/>
    </row>
    <row r="24" spans="1:7" ht="15.6" x14ac:dyDescent="0.3">
      <c r="A24" s="8">
        <v>1.7</v>
      </c>
      <c r="B24" s="94" t="s">
        <v>19</v>
      </c>
      <c r="C24" s="94"/>
      <c r="D24" s="10"/>
      <c r="E24" s="10"/>
      <c r="F24" s="10"/>
      <c r="G24" s="10"/>
    </row>
    <row r="25" spans="1:7" ht="31.5" customHeight="1" x14ac:dyDescent="0.3">
      <c r="A25" s="8">
        <v>1.8</v>
      </c>
      <c r="B25" s="91" t="s">
        <v>135</v>
      </c>
      <c r="C25" s="91"/>
      <c r="D25" s="10"/>
      <c r="E25" s="10"/>
      <c r="F25" s="10"/>
      <c r="G25" s="10"/>
    </row>
    <row r="26" spans="1:7" ht="45.75" customHeight="1" x14ac:dyDescent="0.3">
      <c r="A26" s="8">
        <v>2</v>
      </c>
      <c r="B26" s="95" t="s">
        <v>202</v>
      </c>
      <c r="C26" s="95"/>
      <c r="D26" s="37"/>
      <c r="E26" s="37"/>
      <c r="F26" s="37"/>
      <c r="G26" s="37"/>
    </row>
    <row r="27" spans="1:7" ht="15.6" x14ac:dyDescent="0.3">
      <c r="A27" s="8">
        <v>2.1</v>
      </c>
      <c r="B27" s="95" t="s">
        <v>229</v>
      </c>
      <c r="C27" s="95"/>
      <c r="D27" s="37"/>
      <c r="E27" s="37"/>
      <c r="F27" s="37"/>
      <c r="G27" s="37"/>
    </row>
    <row r="28" spans="1:7" ht="15.6" x14ac:dyDescent="0.3">
      <c r="A28" s="8" t="s">
        <v>22</v>
      </c>
      <c r="B28" s="94" t="s">
        <v>9</v>
      </c>
      <c r="C28" s="94"/>
      <c r="D28" s="37"/>
      <c r="E28" s="37"/>
      <c r="F28" s="37"/>
      <c r="G28" s="37"/>
    </row>
    <row r="29" spans="1:7" ht="15.6" x14ac:dyDescent="0.3">
      <c r="A29" s="8" t="s">
        <v>23</v>
      </c>
      <c r="B29" s="94" t="s">
        <v>203</v>
      </c>
      <c r="C29" s="94"/>
      <c r="D29" s="37"/>
      <c r="E29" s="37"/>
      <c r="F29" s="37"/>
      <c r="G29" s="37"/>
    </row>
    <row r="30" spans="1:7" ht="15.6" x14ac:dyDescent="0.3">
      <c r="A30" s="8" t="s">
        <v>24</v>
      </c>
      <c r="B30" s="94" t="s">
        <v>11</v>
      </c>
      <c r="C30" s="94"/>
      <c r="D30" s="37"/>
      <c r="E30" s="37"/>
      <c r="F30" s="37"/>
      <c r="G30" s="37"/>
    </row>
    <row r="31" spans="1:7" ht="15.6" x14ac:dyDescent="0.3">
      <c r="A31" s="8" t="s">
        <v>25</v>
      </c>
      <c r="B31" s="94" t="s">
        <v>12</v>
      </c>
      <c r="C31" s="94"/>
      <c r="D31" s="37"/>
      <c r="E31" s="37"/>
      <c r="F31" s="37"/>
      <c r="G31" s="37"/>
    </row>
    <row r="32" spans="1:7" ht="35.25" customHeight="1" x14ac:dyDescent="0.3">
      <c r="A32" s="8" t="s">
        <v>26</v>
      </c>
      <c r="B32" s="94" t="s">
        <v>154</v>
      </c>
      <c r="C32" s="94"/>
      <c r="D32" s="37"/>
      <c r="E32" s="37"/>
      <c r="F32" s="37"/>
      <c r="G32" s="37"/>
    </row>
    <row r="33" spans="1:11" ht="15.6" x14ac:dyDescent="0.3">
      <c r="A33" s="8" t="s">
        <v>28</v>
      </c>
      <c r="B33" s="94" t="s">
        <v>14</v>
      </c>
      <c r="C33" s="94"/>
      <c r="D33" s="37"/>
      <c r="E33" s="37"/>
      <c r="F33" s="37"/>
      <c r="G33" s="37"/>
    </row>
    <row r="34" spans="1:11" ht="15.6" x14ac:dyDescent="0.3">
      <c r="A34" s="8"/>
      <c r="B34" s="94" t="s">
        <v>29</v>
      </c>
      <c r="C34" s="94"/>
      <c r="D34" s="37"/>
      <c r="E34" s="37"/>
      <c r="F34" s="37"/>
      <c r="G34" s="37"/>
    </row>
    <row r="35" spans="1:11" ht="15.6" x14ac:dyDescent="0.3">
      <c r="A35" s="8"/>
      <c r="B35" s="94" t="s">
        <v>30</v>
      </c>
      <c r="C35" s="94"/>
      <c r="D35" s="37"/>
      <c r="E35" s="37"/>
      <c r="F35" s="37"/>
      <c r="G35" s="37"/>
    </row>
    <row r="36" spans="1:11" ht="15.6" x14ac:dyDescent="0.3">
      <c r="A36" s="8"/>
      <c r="B36" s="94" t="s">
        <v>31</v>
      </c>
      <c r="C36" s="94"/>
      <c r="D36" s="37"/>
      <c r="E36" s="37"/>
      <c r="F36" s="37"/>
      <c r="G36" s="37"/>
      <c r="K36" s="41">
        <f>SUM(F34:F36)</f>
        <v>0</v>
      </c>
    </row>
    <row r="37" spans="1:11" ht="15.6" x14ac:dyDescent="0.3">
      <c r="A37" s="8"/>
      <c r="B37" s="94" t="s">
        <v>32</v>
      </c>
      <c r="C37" s="94"/>
      <c r="D37" s="37"/>
      <c r="E37" s="37"/>
      <c r="F37" s="37"/>
      <c r="G37" s="37"/>
      <c r="K37" s="41">
        <f>SUM(F30-K36)</f>
        <v>0</v>
      </c>
    </row>
    <row r="38" spans="1:11" ht="15.6" x14ac:dyDescent="0.3">
      <c r="A38" s="8"/>
      <c r="B38" s="94" t="s">
        <v>155</v>
      </c>
      <c r="C38" s="94"/>
      <c r="D38" s="37"/>
      <c r="E38" s="37"/>
      <c r="F38" s="37"/>
      <c r="G38" s="37"/>
    </row>
    <row r="39" spans="1:11" ht="15.6" x14ac:dyDescent="0.3">
      <c r="A39" s="8" t="s">
        <v>34</v>
      </c>
      <c r="B39" s="94" t="s">
        <v>19</v>
      </c>
      <c r="C39" s="94"/>
      <c r="D39" s="37"/>
      <c r="E39" s="37"/>
      <c r="F39" s="37"/>
      <c r="G39" s="37"/>
    </row>
    <row r="40" spans="1:11" ht="15.6" x14ac:dyDescent="0.3">
      <c r="A40" s="8"/>
      <c r="B40" s="94" t="s">
        <v>21</v>
      </c>
      <c r="C40" s="94"/>
      <c r="D40" s="37"/>
      <c r="E40" s="37"/>
      <c r="F40" s="37"/>
      <c r="G40" s="37"/>
    </row>
    <row r="41" spans="1:11" ht="15.6" x14ac:dyDescent="0.3">
      <c r="A41" s="8">
        <v>3</v>
      </c>
      <c r="B41" s="94" t="s">
        <v>35</v>
      </c>
      <c r="C41" s="94"/>
      <c r="D41" s="37"/>
      <c r="E41" s="37"/>
      <c r="F41" s="37"/>
      <c r="G41" s="37"/>
    </row>
    <row r="42" spans="1:11" ht="15.6" x14ac:dyDescent="0.3">
      <c r="A42" s="8">
        <v>3.1</v>
      </c>
      <c r="B42" s="94" t="s">
        <v>21</v>
      </c>
      <c r="C42" s="94"/>
      <c r="D42" s="37"/>
      <c r="E42" s="37"/>
      <c r="F42" s="37"/>
      <c r="G42" s="37"/>
    </row>
    <row r="43" spans="1:11" ht="15.6" x14ac:dyDescent="0.3">
      <c r="A43" s="8" t="s">
        <v>36</v>
      </c>
      <c r="B43" s="94" t="s">
        <v>9</v>
      </c>
      <c r="C43" s="94"/>
      <c r="D43" s="37"/>
      <c r="E43" s="37"/>
      <c r="F43" s="37"/>
      <c r="G43" s="37"/>
    </row>
    <row r="44" spans="1:11" ht="15.6" x14ac:dyDescent="0.3">
      <c r="A44" s="8" t="s">
        <v>37</v>
      </c>
      <c r="B44" s="94" t="s">
        <v>11</v>
      </c>
      <c r="C44" s="94"/>
      <c r="D44" s="37"/>
      <c r="E44" s="37"/>
      <c r="F44" s="37"/>
      <c r="G44" s="37"/>
    </row>
    <row r="45" spans="1:11" ht="15.6" x14ac:dyDescent="0.3">
      <c r="A45" s="8" t="s">
        <v>38</v>
      </c>
      <c r="B45" s="94" t="s">
        <v>12</v>
      </c>
      <c r="C45" s="94"/>
      <c r="D45" s="37"/>
      <c r="E45" s="37"/>
      <c r="F45" s="37"/>
      <c r="G45" s="37"/>
    </row>
    <row r="46" spans="1:11" ht="33.75" customHeight="1" x14ac:dyDescent="0.3">
      <c r="A46" s="8" t="s">
        <v>39</v>
      </c>
      <c r="B46" s="94" t="s">
        <v>154</v>
      </c>
      <c r="C46" s="94"/>
      <c r="D46" s="37"/>
      <c r="E46" s="37"/>
      <c r="F46" s="37"/>
      <c r="G46" s="37"/>
    </row>
    <row r="47" spans="1:11" ht="15.6" x14ac:dyDescent="0.3">
      <c r="A47" s="8" t="s">
        <v>40</v>
      </c>
      <c r="B47" s="94" t="s">
        <v>14</v>
      </c>
      <c r="C47" s="94"/>
      <c r="D47" s="37"/>
      <c r="E47" s="37"/>
      <c r="F47" s="37"/>
      <c r="G47" s="37"/>
    </row>
    <row r="48" spans="1:11" ht="15.6" x14ac:dyDescent="0.3">
      <c r="A48" s="8"/>
      <c r="B48" s="94" t="s">
        <v>41</v>
      </c>
      <c r="C48" s="94"/>
      <c r="D48" s="37"/>
      <c r="E48" s="37"/>
      <c r="F48" s="37"/>
      <c r="G48" s="37"/>
    </row>
    <row r="49" spans="1:7" ht="15.6" x14ac:dyDescent="0.3">
      <c r="A49" s="8"/>
      <c r="B49" s="94" t="s">
        <v>42</v>
      </c>
      <c r="C49" s="94"/>
      <c r="D49" s="37"/>
      <c r="E49" s="37"/>
      <c r="F49" s="37"/>
      <c r="G49" s="37"/>
    </row>
    <row r="50" spans="1:7" ht="15.6" x14ac:dyDescent="0.3">
      <c r="A50" s="8"/>
      <c r="B50" s="94" t="s">
        <v>43</v>
      </c>
      <c r="C50" s="94"/>
      <c r="D50" s="37"/>
      <c r="E50" s="37"/>
      <c r="F50" s="37"/>
      <c r="G50" s="37"/>
    </row>
    <row r="51" spans="1:7" ht="15.6" x14ac:dyDescent="0.3">
      <c r="A51" s="8" t="s">
        <v>44</v>
      </c>
      <c r="B51" s="94" t="s">
        <v>19</v>
      </c>
      <c r="C51" s="94"/>
      <c r="D51" s="37"/>
      <c r="E51" s="37"/>
      <c r="F51" s="37"/>
      <c r="G51" s="37"/>
    </row>
    <row r="52" spans="1:7" ht="15.6" x14ac:dyDescent="0.3">
      <c r="A52" s="8"/>
      <c r="B52" s="94" t="s">
        <v>21</v>
      </c>
      <c r="C52" s="94"/>
      <c r="D52" s="37"/>
      <c r="E52" s="37"/>
      <c r="F52" s="37"/>
      <c r="G52" s="37"/>
    </row>
    <row r="53" spans="1:7" ht="47.25" customHeight="1" x14ac:dyDescent="0.3">
      <c r="A53" s="11">
        <v>4</v>
      </c>
      <c r="B53" s="95" t="s">
        <v>206</v>
      </c>
      <c r="C53" s="95"/>
      <c r="D53" s="37"/>
      <c r="E53" s="37"/>
      <c r="F53" s="37"/>
      <c r="G53" s="37"/>
    </row>
    <row r="54" spans="1:7" ht="15.6" x14ac:dyDescent="0.3">
      <c r="A54" s="11" t="s">
        <v>46</v>
      </c>
      <c r="B54" s="94" t="s">
        <v>228</v>
      </c>
      <c r="C54" s="94"/>
      <c r="D54" s="37"/>
      <c r="E54" s="37"/>
      <c r="F54" s="59"/>
      <c r="G54" s="10"/>
    </row>
    <row r="55" spans="1:7" ht="15.6" x14ac:dyDescent="0.3">
      <c r="A55" s="8" t="s">
        <v>47</v>
      </c>
      <c r="B55" s="94" t="s">
        <v>9</v>
      </c>
      <c r="C55" s="94"/>
      <c r="D55" s="37"/>
      <c r="E55" s="37"/>
      <c r="F55" s="37"/>
      <c r="G55" s="37"/>
    </row>
    <row r="56" spans="1:7" ht="35.25" customHeight="1" x14ac:dyDescent="0.3">
      <c r="A56" s="8" t="s">
        <v>48</v>
      </c>
      <c r="B56" s="94" t="s">
        <v>207</v>
      </c>
      <c r="C56" s="94"/>
      <c r="D56" s="37"/>
      <c r="E56" s="37"/>
      <c r="F56" s="37"/>
      <c r="G56" s="37"/>
    </row>
    <row r="57" spans="1:7" ht="15.6" x14ac:dyDescent="0.3">
      <c r="A57" s="8" t="s">
        <v>50</v>
      </c>
      <c r="B57" s="94" t="s">
        <v>11</v>
      </c>
      <c r="C57" s="94"/>
      <c r="D57" s="37"/>
      <c r="E57" s="37"/>
      <c r="F57" s="37"/>
      <c r="G57" s="37"/>
    </row>
    <row r="58" spans="1:7" ht="15.6" x14ac:dyDescent="0.3">
      <c r="A58" s="8" t="s">
        <v>51</v>
      </c>
      <c r="B58" s="94" t="s">
        <v>12</v>
      </c>
      <c r="C58" s="94"/>
      <c r="D58" s="37"/>
      <c r="E58" s="37"/>
      <c r="F58" s="37"/>
      <c r="G58" s="37"/>
    </row>
    <row r="59" spans="1:7" ht="31.5" customHeight="1" x14ac:dyDescent="0.3">
      <c r="A59" s="8" t="s">
        <v>52</v>
      </c>
      <c r="B59" s="94" t="s">
        <v>154</v>
      </c>
      <c r="C59" s="94"/>
      <c r="D59" s="37"/>
      <c r="E59" s="37"/>
      <c r="F59" s="37"/>
      <c r="G59" s="37"/>
    </row>
    <row r="60" spans="1:7" ht="15.6" x14ac:dyDescent="0.3">
      <c r="A60" s="8" t="s">
        <v>54</v>
      </c>
      <c r="B60" s="94" t="s">
        <v>14</v>
      </c>
      <c r="C60" s="94"/>
      <c r="D60" s="37"/>
      <c r="E60" s="37"/>
      <c r="F60" s="37"/>
      <c r="G60" s="37"/>
    </row>
    <row r="61" spans="1:7" ht="15.6" x14ac:dyDescent="0.3">
      <c r="A61" s="8"/>
      <c r="B61" s="94" t="s">
        <v>55</v>
      </c>
      <c r="C61" s="94"/>
      <c r="D61" s="37"/>
      <c r="E61" s="37"/>
      <c r="F61" s="37"/>
      <c r="G61" s="37"/>
    </row>
    <row r="62" spans="1:7" ht="15.6" x14ac:dyDescent="0.3">
      <c r="A62" s="8"/>
      <c r="B62" s="94" t="s">
        <v>156</v>
      </c>
      <c r="C62" s="94"/>
      <c r="D62" s="37"/>
      <c r="E62" s="37"/>
      <c r="F62" s="37"/>
      <c r="G62" s="37"/>
    </row>
    <row r="63" spans="1:7" ht="15.6" x14ac:dyDescent="0.3">
      <c r="A63" s="8"/>
      <c r="B63" s="94" t="s">
        <v>30</v>
      </c>
      <c r="C63" s="94"/>
      <c r="D63" s="37"/>
      <c r="E63" s="37"/>
      <c r="F63" s="37"/>
      <c r="G63" s="37"/>
    </row>
    <row r="64" spans="1:7" ht="15.6" x14ac:dyDescent="0.3">
      <c r="A64" s="8"/>
      <c r="B64" s="94" t="s">
        <v>32</v>
      </c>
      <c r="C64" s="94"/>
      <c r="D64" s="37"/>
      <c r="E64" s="37"/>
      <c r="F64" s="37"/>
      <c r="G64" s="37"/>
    </row>
    <row r="65" spans="1:10" ht="39.75" customHeight="1" x14ac:dyDescent="0.3">
      <c r="A65" s="8"/>
      <c r="B65" s="94" t="s">
        <v>208</v>
      </c>
      <c r="C65" s="94"/>
      <c r="D65" s="37"/>
      <c r="E65" s="37"/>
      <c r="F65" s="37"/>
      <c r="G65" s="37"/>
    </row>
    <row r="66" spans="1:10" ht="15.6" x14ac:dyDescent="0.3">
      <c r="A66" s="8" t="s">
        <v>58</v>
      </c>
      <c r="B66" s="94" t="s">
        <v>19</v>
      </c>
      <c r="C66" s="94"/>
      <c r="D66" s="37"/>
      <c r="E66" s="37"/>
      <c r="F66" s="37"/>
      <c r="G66" s="37"/>
    </row>
    <row r="67" spans="1:10" ht="63" customHeight="1" x14ac:dyDescent="0.3">
      <c r="A67" s="22">
        <v>5</v>
      </c>
      <c r="B67" s="95" t="s">
        <v>209</v>
      </c>
      <c r="C67" s="95"/>
      <c r="D67" s="37"/>
      <c r="E67" s="37"/>
      <c r="F67" s="37"/>
      <c r="G67" s="37"/>
    </row>
    <row r="68" spans="1:10" ht="15.6" x14ac:dyDescent="0.3">
      <c r="A68" s="11">
        <v>5.0999999999999996</v>
      </c>
      <c r="B68" s="95" t="s">
        <v>228</v>
      </c>
      <c r="C68" s="95"/>
      <c r="D68" s="37"/>
      <c r="E68" s="37"/>
      <c r="F68" s="37"/>
      <c r="G68" s="37"/>
    </row>
    <row r="69" spans="1:10" ht="15.6" x14ac:dyDescent="0.3">
      <c r="A69" s="8" t="s">
        <v>60</v>
      </c>
      <c r="B69" s="94" t="s">
        <v>9</v>
      </c>
      <c r="C69" s="94"/>
      <c r="D69" s="37"/>
      <c r="E69" s="37"/>
      <c r="F69" s="37"/>
      <c r="G69" s="37"/>
    </row>
    <row r="70" spans="1:10" ht="33" customHeight="1" x14ac:dyDescent="0.3">
      <c r="A70" s="8" t="s">
        <v>61</v>
      </c>
      <c r="B70" s="94" t="s">
        <v>234</v>
      </c>
      <c r="C70" s="94"/>
      <c r="D70" s="37"/>
      <c r="E70" s="37"/>
      <c r="F70" s="37"/>
      <c r="G70" s="37"/>
    </row>
    <row r="71" spans="1:10" ht="15.6" x14ac:dyDescent="0.3">
      <c r="A71" s="8" t="s">
        <v>62</v>
      </c>
      <c r="B71" s="94" t="s">
        <v>11</v>
      </c>
      <c r="C71" s="94"/>
      <c r="D71" s="37"/>
      <c r="E71" s="37"/>
      <c r="F71" s="37"/>
      <c r="G71" s="37"/>
    </row>
    <row r="72" spans="1:10" ht="15.6" x14ac:dyDescent="0.3">
      <c r="A72" s="8" t="s">
        <v>63</v>
      </c>
      <c r="B72" s="94" t="s">
        <v>12</v>
      </c>
      <c r="C72" s="94"/>
      <c r="D72" s="37"/>
      <c r="E72" s="37"/>
      <c r="F72" s="37"/>
      <c r="G72" s="37"/>
    </row>
    <row r="73" spans="1:10" ht="30.75" customHeight="1" x14ac:dyDescent="0.3">
      <c r="A73" s="8" t="s">
        <v>64</v>
      </c>
      <c r="B73" s="94" t="s">
        <v>154</v>
      </c>
      <c r="C73" s="94"/>
      <c r="D73" s="37"/>
      <c r="E73" s="37"/>
      <c r="F73" s="37"/>
      <c r="G73" s="37"/>
    </row>
    <row r="74" spans="1:10" ht="15.6" x14ac:dyDescent="0.3">
      <c r="A74" s="8" t="s">
        <v>65</v>
      </c>
      <c r="B74" s="94" t="s">
        <v>14</v>
      </c>
      <c r="C74" s="94"/>
      <c r="D74" s="37"/>
      <c r="E74" s="37"/>
      <c r="F74" s="37"/>
      <c r="G74" s="37"/>
    </row>
    <row r="75" spans="1:10" ht="15.6" x14ac:dyDescent="0.3">
      <c r="A75" s="8"/>
      <c r="B75" s="94" t="s">
        <v>66</v>
      </c>
      <c r="C75" s="94"/>
      <c r="D75" s="37"/>
      <c r="E75" s="37"/>
      <c r="F75" s="37"/>
      <c r="G75" s="37"/>
      <c r="J75" s="41">
        <f>SUM(D73-D74)</f>
        <v>0</v>
      </c>
    </row>
    <row r="76" spans="1:10" ht="15.6" x14ac:dyDescent="0.3">
      <c r="A76" s="8"/>
      <c r="B76" s="94" t="s">
        <v>30</v>
      </c>
      <c r="C76" s="94"/>
      <c r="D76" s="37"/>
      <c r="E76" s="37"/>
      <c r="F76" s="37"/>
      <c r="G76" s="37"/>
      <c r="J76">
        <v>1062400</v>
      </c>
    </row>
    <row r="77" spans="1:10" ht="15.6" x14ac:dyDescent="0.3">
      <c r="A77" s="8"/>
      <c r="B77" s="94" t="s">
        <v>67</v>
      </c>
      <c r="C77" s="94"/>
      <c r="D77" s="37"/>
      <c r="E77" s="37"/>
      <c r="F77" s="37"/>
      <c r="G77" s="37"/>
      <c r="J77" s="41">
        <f>SUM(J75-J76)</f>
        <v>-1062400</v>
      </c>
    </row>
    <row r="78" spans="1:10" ht="15.6" x14ac:dyDescent="0.3">
      <c r="A78" s="8"/>
      <c r="B78" s="94" t="s">
        <v>32</v>
      </c>
      <c r="C78" s="94"/>
      <c r="D78" s="37"/>
      <c r="E78" s="37"/>
      <c r="F78" s="37"/>
      <c r="G78" s="37"/>
    </row>
    <row r="79" spans="1:10" ht="15.6" x14ac:dyDescent="0.3">
      <c r="A79" s="8"/>
      <c r="B79" s="94" t="s">
        <v>157</v>
      </c>
      <c r="C79" s="94"/>
      <c r="D79" s="37"/>
      <c r="E79" s="37"/>
      <c r="F79" s="37"/>
      <c r="G79" s="37"/>
      <c r="J79">
        <v>4048300</v>
      </c>
    </row>
    <row r="80" spans="1:10" ht="15.6" x14ac:dyDescent="0.3">
      <c r="A80" s="8" t="s">
        <v>68</v>
      </c>
      <c r="B80" s="94" t="s">
        <v>19</v>
      </c>
      <c r="C80" s="94"/>
      <c r="D80" s="37"/>
      <c r="E80" s="37"/>
      <c r="F80" s="37"/>
      <c r="G80" s="37"/>
      <c r="J80" s="41">
        <f>SUM(D71-D74-J79)</f>
        <v>-4048300</v>
      </c>
    </row>
    <row r="81" spans="1:7" ht="15.6" x14ac:dyDescent="0.3">
      <c r="A81" s="8"/>
      <c r="B81" s="94" t="s">
        <v>21</v>
      </c>
      <c r="C81" s="94"/>
      <c r="D81" s="37"/>
      <c r="E81" s="37"/>
      <c r="F81" s="37"/>
      <c r="G81" s="37"/>
    </row>
    <row r="82" spans="1:7" ht="47.25" customHeight="1" x14ac:dyDescent="0.3">
      <c r="A82" s="22">
        <v>6</v>
      </c>
      <c r="B82" s="95" t="s">
        <v>230</v>
      </c>
      <c r="C82" s="95"/>
      <c r="D82" s="37"/>
      <c r="E82" s="37"/>
      <c r="F82" s="37"/>
      <c r="G82" s="37"/>
    </row>
    <row r="83" spans="1:7" ht="17.25" customHeight="1" x14ac:dyDescent="0.3">
      <c r="A83" s="11">
        <v>6.1</v>
      </c>
      <c r="B83" s="95" t="s">
        <v>233</v>
      </c>
      <c r="C83" s="95"/>
      <c r="D83" s="37"/>
      <c r="E83" s="37"/>
      <c r="F83" s="37"/>
      <c r="G83" s="37"/>
    </row>
    <row r="84" spans="1:7" ht="15.6" x14ac:dyDescent="0.3">
      <c r="A84" s="8" t="s">
        <v>70</v>
      </c>
      <c r="B84" s="94" t="s">
        <v>231</v>
      </c>
      <c r="C84" s="94"/>
      <c r="D84" s="52"/>
      <c r="E84" s="52"/>
      <c r="F84" s="37"/>
      <c r="G84" s="37"/>
    </row>
    <row r="85" spans="1:7" ht="51.75" customHeight="1" x14ac:dyDescent="0.3">
      <c r="A85" s="8" t="s">
        <v>72</v>
      </c>
      <c r="B85" s="94" t="s">
        <v>232</v>
      </c>
      <c r="C85" s="94"/>
      <c r="D85" s="50"/>
      <c r="E85" s="50"/>
      <c r="F85" s="37"/>
      <c r="G85" s="37"/>
    </row>
    <row r="86" spans="1:7" ht="15.6" x14ac:dyDescent="0.3">
      <c r="A86" s="8" t="s">
        <v>74</v>
      </c>
      <c r="B86" s="94" t="s">
        <v>75</v>
      </c>
      <c r="C86" s="94"/>
      <c r="D86" s="37"/>
      <c r="E86" s="37"/>
      <c r="F86" s="37"/>
      <c r="G86" s="37"/>
    </row>
    <row r="87" spans="1:7" ht="15.6" x14ac:dyDescent="0.3">
      <c r="A87" s="8" t="s">
        <v>76</v>
      </c>
      <c r="B87" s="94" t="s">
        <v>77</v>
      </c>
      <c r="C87" s="94"/>
      <c r="D87" s="37"/>
      <c r="E87" s="37"/>
      <c r="F87" s="37"/>
      <c r="G87" s="37"/>
    </row>
    <row r="88" spans="1:7" ht="15.6" x14ac:dyDescent="0.3">
      <c r="A88" s="8" t="s">
        <v>78</v>
      </c>
      <c r="B88" s="94" t="s">
        <v>79</v>
      </c>
      <c r="C88" s="94"/>
      <c r="D88" s="37"/>
      <c r="E88" s="37"/>
      <c r="F88" s="37"/>
      <c r="G88" s="37"/>
    </row>
    <row r="89" spans="1:7" ht="15.6" x14ac:dyDescent="0.3">
      <c r="A89" s="17" t="s">
        <v>80</v>
      </c>
      <c r="B89" s="93" t="s">
        <v>81</v>
      </c>
      <c r="C89" s="93"/>
      <c r="D89" s="37"/>
      <c r="E89" s="37"/>
      <c r="F89" s="37"/>
      <c r="G89" s="37"/>
    </row>
    <row r="90" spans="1:7" ht="15.6" x14ac:dyDescent="0.3">
      <c r="A90" s="8">
        <v>1</v>
      </c>
      <c r="B90" s="91" t="s">
        <v>82</v>
      </c>
      <c r="C90" s="91"/>
      <c r="D90" s="37"/>
      <c r="E90" s="37"/>
      <c r="F90" s="37"/>
      <c r="G90" s="37"/>
    </row>
    <row r="91" spans="1:7" ht="15.6" x14ac:dyDescent="0.3">
      <c r="A91" s="8">
        <v>1.1000000000000001</v>
      </c>
      <c r="B91" s="91" t="s">
        <v>83</v>
      </c>
      <c r="C91" s="91"/>
      <c r="D91" s="37"/>
      <c r="E91" s="37"/>
      <c r="F91" s="37"/>
      <c r="G91" s="37"/>
    </row>
    <row r="92" spans="1:7" ht="15.6" x14ac:dyDescent="0.3">
      <c r="A92" s="8"/>
      <c r="B92" s="91" t="s">
        <v>84</v>
      </c>
      <c r="C92" s="91"/>
      <c r="D92" s="37"/>
      <c r="E92" s="37"/>
      <c r="F92" s="37"/>
      <c r="G92" s="37"/>
    </row>
    <row r="93" spans="1:7" ht="15.6" x14ac:dyDescent="0.3">
      <c r="A93" s="8"/>
      <c r="B93" s="91" t="s">
        <v>105</v>
      </c>
      <c r="C93" s="91"/>
      <c r="D93" s="37"/>
      <c r="E93" s="37"/>
      <c r="F93" s="37"/>
      <c r="G93" s="37"/>
    </row>
    <row r="94" spans="1:7" ht="15.6" x14ac:dyDescent="0.3">
      <c r="A94" s="12"/>
      <c r="B94" s="91" t="s">
        <v>86</v>
      </c>
      <c r="C94" s="91"/>
      <c r="D94" s="37"/>
      <c r="E94" s="37"/>
      <c r="F94" s="37"/>
      <c r="G94" s="37"/>
    </row>
    <row r="95" spans="1:7" ht="15.6" x14ac:dyDescent="0.3">
      <c r="A95" s="8"/>
      <c r="B95" s="91" t="s">
        <v>87</v>
      </c>
      <c r="C95" s="91"/>
      <c r="D95" s="37"/>
      <c r="E95" s="37"/>
      <c r="F95" s="37"/>
      <c r="G95" s="37"/>
    </row>
    <row r="96" spans="1:7" ht="15.6" x14ac:dyDescent="0.3">
      <c r="A96" s="8"/>
      <c r="B96" s="91" t="s">
        <v>88</v>
      </c>
      <c r="C96" s="91"/>
      <c r="D96" s="37"/>
      <c r="E96" s="37"/>
      <c r="F96" s="37"/>
      <c r="G96" s="37"/>
    </row>
    <row r="97" spans="1:7" ht="15.6" x14ac:dyDescent="0.3">
      <c r="A97" s="8">
        <v>1.2</v>
      </c>
      <c r="B97" s="91" t="s">
        <v>89</v>
      </c>
      <c r="C97" s="91"/>
      <c r="D97" s="37"/>
      <c r="E97" s="37"/>
      <c r="F97" s="37"/>
      <c r="G97" s="37"/>
    </row>
    <row r="98" spans="1:7" ht="15.6" x14ac:dyDescent="0.3">
      <c r="A98" s="8"/>
      <c r="B98" s="91" t="s">
        <v>84</v>
      </c>
      <c r="C98" s="91"/>
      <c r="D98" s="37"/>
      <c r="E98" s="37"/>
      <c r="F98" s="37"/>
      <c r="G98" s="37"/>
    </row>
    <row r="99" spans="1:7" ht="15.6" x14ac:dyDescent="0.3">
      <c r="A99" s="8"/>
      <c r="B99" s="91" t="s">
        <v>105</v>
      </c>
      <c r="C99" s="91"/>
      <c r="D99" s="37"/>
      <c r="E99" s="37"/>
      <c r="F99" s="37"/>
      <c r="G99" s="37"/>
    </row>
    <row r="100" spans="1:7" ht="15.6" x14ac:dyDescent="0.3">
      <c r="A100" s="8"/>
      <c r="B100" s="91" t="s">
        <v>86</v>
      </c>
      <c r="C100" s="91"/>
      <c r="D100" s="37"/>
      <c r="E100" s="37"/>
      <c r="F100" s="37"/>
      <c r="G100" s="37"/>
    </row>
    <row r="101" spans="1:7" ht="15.6" x14ac:dyDescent="0.3">
      <c r="A101" s="8"/>
      <c r="B101" s="91" t="s">
        <v>87</v>
      </c>
      <c r="C101" s="91"/>
      <c r="D101" s="37"/>
      <c r="E101" s="37"/>
      <c r="F101" s="37"/>
      <c r="G101" s="37"/>
    </row>
    <row r="102" spans="1:7" ht="15.6" x14ac:dyDescent="0.3">
      <c r="A102" s="8"/>
      <c r="B102" s="91" t="s">
        <v>88</v>
      </c>
      <c r="C102" s="91"/>
      <c r="D102" s="37"/>
      <c r="E102" s="37"/>
      <c r="F102" s="37"/>
      <c r="G102" s="37"/>
    </row>
    <row r="103" spans="1:7" ht="15.6" x14ac:dyDescent="0.3">
      <c r="A103" s="8">
        <v>2</v>
      </c>
      <c r="B103" s="91" t="s">
        <v>90</v>
      </c>
      <c r="C103" s="91"/>
      <c r="D103" s="37"/>
      <c r="E103" s="37"/>
      <c r="F103" s="37"/>
      <c r="G103" s="37"/>
    </row>
    <row r="104" spans="1:7" ht="15.6" x14ac:dyDescent="0.3">
      <c r="A104" s="8">
        <v>2.1</v>
      </c>
      <c r="B104" s="91" t="s">
        <v>91</v>
      </c>
      <c r="C104" s="91"/>
      <c r="D104" s="37"/>
      <c r="E104" s="37"/>
      <c r="F104" s="37"/>
      <c r="G104" s="37"/>
    </row>
    <row r="105" spans="1:7" ht="15.6" x14ac:dyDescent="0.3">
      <c r="A105" s="8"/>
      <c r="B105" s="91" t="s">
        <v>84</v>
      </c>
      <c r="C105" s="91"/>
      <c r="D105" s="37"/>
      <c r="E105" s="37"/>
      <c r="F105" s="37"/>
      <c r="G105" s="37"/>
    </row>
    <row r="106" spans="1:7" ht="15.6" x14ac:dyDescent="0.3">
      <c r="A106" s="8"/>
      <c r="B106" s="91" t="s">
        <v>105</v>
      </c>
      <c r="C106" s="91"/>
      <c r="D106" s="37"/>
      <c r="E106" s="37"/>
      <c r="F106" s="37"/>
      <c r="G106" s="37"/>
    </row>
    <row r="107" spans="1:7" ht="15.6" x14ac:dyDescent="0.3">
      <c r="A107" s="8"/>
      <c r="B107" s="91" t="s">
        <v>86</v>
      </c>
      <c r="C107" s="91"/>
      <c r="D107" s="37"/>
      <c r="E107" s="37"/>
      <c r="F107" s="37"/>
      <c r="G107" s="37"/>
    </row>
    <row r="108" spans="1:7" ht="15.6" x14ac:dyDescent="0.3">
      <c r="A108" s="8"/>
      <c r="B108" s="91" t="s">
        <v>87</v>
      </c>
      <c r="C108" s="91"/>
      <c r="D108" s="37"/>
      <c r="E108" s="37"/>
      <c r="F108" s="37"/>
      <c r="G108" s="37"/>
    </row>
    <row r="109" spans="1:7" ht="15.6" x14ac:dyDescent="0.3">
      <c r="A109" s="8"/>
      <c r="B109" s="91" t="s">
        <v>88</v>
      </c>
      <c r="C109" s="91"/>
      <c r="D109" s="37"/>
      <c r="E109" s="37"/>
      <c r="F109" s="37"/>
      <c r="G109" s="37"/>
    </row>
    <row r="110" spans="1:7" ht="15.6" x14ac:dyDescent="0.3">
      <c r="A110" s="8">
        <v>2.2000000000000002</v>
      </c>
      <c r="B110" s="91" t="s">
        <v>92</v>
      </c>
      <c r="C110" s="91"/>
      <c r="D110" s="37"/>
      <c r="E110" s="37"/>
      <c r="F110" s="37"/>
      <c r="G110" s="37"/>
    </row>
    <row r="111" spans="1:7" ht="15.6" x14ac:dyDescent="0.3">
      <c r="A111" s="8"/>
      <c r="B111" s="91" t="s">
        <v>84</v>
      </c>
      <c r="C111" s="91"/>
      <c r="D111" s="37"/>
      <c r="E111" s="37"/>
      <c r="F111" s="37"/>
      <c r="G111" s="37"/>
    </row>
    <row r="112" spans="1:7" ht="15.6" x14ac:dyDescent="0.3">
      <c r="A112" s="8"/>
      <c r="B112" s="91" t="s">
        <v>105</v>
      </c>
      <c r="C112" s="91"/>
      <c r="D112" s="37"/>
      <c r="E112" s="37"/>
      <c r="F112" s="37"/>
      <c r="G112" s="37"/>
    </row>
    <row r="113" spans="1:10" ht="15.6" x14ac:dyDescent="0.3">
      <c r="A113" s="8"/>
      <c r="B113" s="91" t="s">
        <v>86</v>
      </c>
      <c r="C113" s="91"/>
      <c r="D113" s="37"/>
      <c r="E113" s="37"/>
      <c r="F113" s="37"/>
      <c r="G113" s="37"/>
    </row>
    <row r="114" spans="1:10" ht="15.6" x14ac:dyDescent="0.3">
      <c r="A114" s="8"/>
      <c r="B114" s="91" t="s">
        <v>87</v>
      </c>
      <c r="C114" s="91"/>
      <c r="D114" s="37"/>
      <c r="E114" s="37"/>
      <c r="F114" s="37"/>
      <c r="G114" s="37"/>
    </row>
    <row r="115" spans="1:10" ht="15.6" x14ac:dyDescent="0.3">
      <c r="A115" s="8"/>
      <c r="B115" s="91" t="s">
        <v>88</v>
      </c>
      <c r="C115" s="91"/>
      <c r="D115" s="37"/>
      <c r="E115" s="37"/>
      <c r="F115" s="37"/>
      <c r="G115" s="37"/>
    </row>
    <row r="116" spans="1:10" ht="15.6" x14ac:dyDescent="0.3">
      <c r="A116" s="17" t="s">
        <v>93</v>
      </c>
      <c r="B116" s="93" t="s">
        <v>94</v>
      </c>
      <c r="C116" s="93"/>
      <c r="D116" s="37"/>
      <c r="E116" s="37"/>
      <c r="F116" s="37"/>
      <c r="G116" s="37"/>
    </row>
    <row r="117" spans="1:10" ht="15.6" x14ac:dyDescent="0.3">
      <c r="A117" s="8">
        <v>1</v>
      </c>
      <c r="B117" s="91" t="s">
        <v>95</v>
      </c>
      <c r="C117" s="91"/>
      <c r="D117" s="37"/>
      <c r="E117" s="37"/>
      <c r="F117" s="37"/>
      <c r="G117" s="37"/>
    </row>
    <row r="118" spans="1:10" ht="15.6" x14ac:dyDescent="0.3">
      <c r="A118" s="8">
        <v>2</v>
      </c>
      <c r="B118" s="91" t="s">
        <v>96</v>
      </c>
      <c r="C118" s="91"/>
      <c r="D118" s="37"/>
      <c r="E118" s="37"/>
      <c r="F118" s="37"/>
      <c r="G118" s="37"/>
    </row>
    <row r="119" spans="1:10" ht="15.6" x14ac:dyDescent="0.3">
      <c r="A119" s="8">
        <v>3</v>
      </c>
      <c r="B119" s="91" t="s">
        <v>158</v>
      </c>
      <c r="C119" s="91"/>
      <c r="D119" s="37"/>
      <c r="E119" s="37"/>
      <c r="F119" s="37"/>
      <c r="G119" s="37"/>
    </row>
    <row r="120" spans="1:10" ht="15.6" x14ac:dyDescent="0.3">
      <c r="A120" s="8">
        <v>4</v>
      </c>
      <c r="B120" s="91" t="s">
        <v>159</v>
      </c>
      <c r="C120" s="91"/>
      <c r="D120" s="37"/>
      <c r="E120" s="37"/>
      <c r="F120" s="37"/>
      <c r="G120" s="37"/>
    </row>
    <row r="121" spans="1:10" ht="15.6" x14ac:dyDescent="0.3">
      <c r="A121" s="8">
        <v>5</v>
      </c>
      <c r="B121" s="91" t="s">
        <v>143</v>
      </c>
      <c r="C121" s="91"/>
      <c r="D121" s="37"/>
      <c r="E121" s="37"/>
      <c r="F121" s="37"/>
      <c r="G121" s="37"/>
    </row>
    <row r="122" spans="1:10" ht="15.6" x14ac:dyDescent="0.3">
      <c r="A122" s="8">
        <v>6</v>
      </c>
      <c r="B122" s="91" t="s">
        <v>99</v>
      </c>
      <c r="C122" s="91"/>
      <c r="D122" s="37"/>
      <c r="E122" s="37"/>
      <c r="F122" s="37"/>
      <c r="G122" s="37"/>
    </row>
    <row r="123" spans="1:10" ht="15.6" x14ac:dyDescent="0.3">
      <c r="A123" s="8"/>
      <c r="B123" s="91" t="s">
        <v>144</v>
      </c>
      <c r="C123" s="91"/>
      <c r="D123" s="37"/>
      <c r="E123" s="37"/>
      <c r="F123" s="37"/>
      <c r="G123" s="37"/>
    </row>
    <row r="124" spans="1:10" ht="15.6" x14ac:dyDescent="0.3">
      <c r="A124" s="17" t="s">
        <v>100</v>
      </c>
      <c r="B124" s="93" t="s">
        <v>160</v>
      </c>
      <c r="C124" s="93"/>
      <c r="D124" s="37"/>
      <c r="E124" s="37"/>
      <c r="F124" s="37"/>
      <c r="G124" s="37"/>
    </row>
    <row r="125" spans="1:10" ht="15.6" x14ac:dyDescent="0.3">
      <c r="A125" s="8" t="s">
        <v>6</v>
      </c>
      <c r="B125" s="91" t="s">
        <v>102</v>
      </c>
      <c r="C125" s="91"/>
      <c r="D125" s="37"/>
      <c r="E125" s="37"/>
      <c r="F125" s="37"/>
      <c r="G125" s="37"/>
    </row>
    <row r="126" spans="1:10" ht="15.6" x14ac:dyDescent="0.3">
      <c r="A126" s="8">
        <v>1</v>
      </c>
      <c r="B126" s="91" t="s">
        <v>90</v>
      </c>
      <c r="C126" s="91"/>
      <c r="D126" s="37"/>
      <c r="E126" s="37"/>
      <c r="F126" s="37"/>
      <c r="G126" s="37"/>
    </row>
    <row r="127" spans="1:10" ht="15.6" x14ac:dyDescent="0.3">
      <c r="A127" s="8">
        <v>1.1000000000000001</v>
      </c>
      <c r="B127" s="91" t="s">
        <v>91</v>
      </c>
      <c r="C127" s="91"/>
      <c r="D127" s="37"/>
      <c r="E127" s="37"/>
      <c r="F127" s="37"/>
      <c r="G127" s="37"/>
    </row>
    <row r="128" spans="1:10" ht="15.6" x14ac:dyDescent="0.3">
      <c r="A128" s="8"/>
      <c r="B128" s="91" t="s">
        <v>84</v>
      </c>
      <c r="C128" s="91"/>
      <c r="D128" s="37"/>
      <c r="E128" s="37"/>
      <c r="F128" s="37"/>
      <c r="G128" s="37"/>
      <c r="J128" s="41">
        <f>SUM(D128:D132)</f>
        <v>0</v>
      </c>
    </row>
    <row r="129" spans="1:7" ht="15.6" x14ac:dyDescent="0.3">
      <c r="A129" s="8"/>
      <c r="B129" s="91" t="s">
        <v>105</v>
      </c>
      <c r="C129" s="91"/>
      <c r="D129" s="37"/>
      <c r="E129" s="37"/>
      <c r="F129" s="37"/>
      <c r="G129" s="37"/>
    </row>
    <row r="130" spans="1:7" ht="15.6" x14ac:dyDescent="0.3">
      <c r="A130" s="8"/>
      <c r="B130" s="91" t="s">
        <v>86</v>
      </c>
      <c r="C130" s="91"/>
      <c r="D130" s="37"/>
      <c r="E130" s="37"/>
      <c r="F130" s="37"/>
      <c r="G130" s="37"/>
    </row>
    <row r="131" spans="1:7" ht="15.6" x14ac:dyDescent="0.3">
      <c r="A131" s="8"/>
      <c r="B131" s="91" t="s">
        <v>87</v>
      </c>
      <c r="C131" s="91"/>
      <c r="D131" s="37"/>
      <c r="E131" s="37"/>
      <c r="F131" s="37"/>
      <c r="G131" s="37"/>
    </row>
    <row r="132" spans="1:7" ht="15.6" x14ac:dyDescent="0.3">
      <c r="A132" s="8"/>
      <c r="B132" s="91" t="s">
        <v>88</v>
      </c>
      <c r="C132" s="91"/>
      <c r="D132" s="37"/>
      <c r="E132" s="37"/>
      <c r="F132" s="37"/>
      <c r="G132" s="37"/>
    </row>
    <row r="133" spans="1:7" ht="15.6" x14ac:dyDescent="0.3">
      <c r="A133" s="8">
        <v>1.2</v>
      </c>
      <c r="B133" s="91" t="s">
        <v>92</v>
      </c>
      <c r="C133" s="91"/>
      <c r="D133" s="37"/>
      <c r="E133" s="37"/>
      <c r="F133" s="37"/>
      <c r="G133" s="37"/>
    </row>
    <row r="134" spans="1:7" ht="15.6" x14ac:dyDescent="0.3">
      <c r="A134" s="8"/>
      <c r="B134" s="91" t="s">
        <v>84</v>
      </c>
      <c r="C134" s="91"/>
      <c r="D134" s="37"/>
      <c r="E134" s="37"/>
      <c r="F134" s="37"/>
      <c r="G134" s="37"/>
    </row>
    <row r="135" spans="1:7" ht="15.6" x14ac:dyDescent="0.3">
      <c r="A135" s="8"/>
      <c r="B135" s="91" t="s">
        <v>105</v>
      </c>
      <c r="C135" s="91"/>
      <c r="D135" s="37"/>
      <c r="E135" s="37"/>
      <c r="F135" s="37"/>
      <c r="G135" s="37"/>
    </row>
    <row r="136" spans="1:7" ht="15.6" x14ac:dyDescent="0.3">
      <c r="A136" s="8"/>
      <c r="B136" s="91" t="s">
        <v>86</v>
      </c>
      <c r="C136" s="91"/>
      <c r="D136" s="37"/>
      <c r="E136" s="37"/>
      <c r="F136" s="37"/>
      <c r="G136" s="37"/>
    </row>
    <row r="137" spans="1:7" ht="15.6" x14ac:dyDescent="0.3">
      <c r="A137" s="8"/>
      <c r="B137" s="91" t="s">
        <v>87</v>
      </c>
      <c r="C137" s="91"/>
      <c r="D137" s="37"/>
      <c r="E137" s="37"/>
      <c r="F137" s="37"/>
      <c r="G137" s="37"/>
    </row>
    <row r="138" spans="1:7" ht="15.6" x14ac:dyDescent="0.3">
      <c r="A138" s="8"/>
      <c r="B138" s="91" t="s">
        <v>88</v>
      </c>
      <c r="C138" s="91"/>
      <c r="D138" s="37"/>
      <c r="E138" s="37"/>
      <c r="F138" s="37"/>
      <c r="G138" s="37"/>
    </row>
    <row r="139" spans="1:7" ht="15.6" x14ac:dyDescent="0.3">
      <c r="A139" s="8">
        <v>2</v>
      </c>
      <c r="B139" s="91" t="s">
        <v>104</v>
      </c>
      <c r="C139" s="91"/>
      <c r="D139" s="37"/>
      <c r="E139" s="37"/>
      <c r="F139" s="37"/>
      <c r="G139" s="37"/>
    </row>
    <row r="140" spans="1:7" ht="15.6" x14ac:dyDescent="0.3">
      <c r="A140" s="8">
        <v>2.1</v>
      </c>
      <c r="B140" s="91" t="s">
        <v>83</v>
      </c>
      <c r="C140" s="91"/>
      <c r="D140" s="37"/>
      <c r="E140" s="37"/>
      <c r="F140" s="37"/>
      <c r="G140" s="37"/>
    </row>
    <row r="141" spans="1:7" ht="15.6" x14ac:dyDescent="0.3">
      <c r="A141" s="8"/>
      <c r="B141" s="91" t="s">
        <v>84</v>
      </c>
      <c r="C141" s="91"/>
      <c r="D141" s="37"/>
      <c r="E141" s="37"/>
      <c r="F141" s="37"/>
      <c r="G141" s="37"/>
    </row>
    <row r="142" spans="1:7" ht="15.6" x14ac:dyDescent="0.3">
      <c r="A142" s="8"/>
      <c r="B142" s="91" t="s">
        <v>105</v>
      </c>
      <c r="C142" s="91"/>
      <c r="D142" s="37"/>
      <c r="E142" s="37"/>
      <c r="F142" s="37"/>
      <c r="G142" s="37"/>
    </row>
    <row r="143" spans="1:7" ht="15.6" x14ac:dyDescent="0.3">
      <c r="A143" s="8"/>
      <c r="B143" s="91" t="s">
        <v>87</v>
      </c>
      <c r="C143" s="91"/>
      <c r="D143" s="37"/>
      <c r="E143" s="37"/>
      <c r="F143" s="37"/>
      <c r="G143" s="37"/>
    </row>
    <row r="144" spans="1:7" ht="15.6" x14ac:dyDescent="0.3">
      <c r="A144" s="8"/>
      <c r="B144" s="91" t="s">
        <v>88</v>
      </c>
      <c r="C144" s="91"/>
      <c r="D144" s="37"/>
      <c r="E144" s="37"/>
      <c r="F144" s="37"/>
      <c r="G144" s="37"/>
    </row>
    <row r="145" spans="1:7" ht="15.6" x14ac:dyDescent="0.3">
      <c r="A145" s="8">
        <v>2.2000000000000002</v>
      </c>
      <c r="B145" s="91" t="s">
        <v>89</v>
      </c>
      <c r="C145" s="91"/>
      <c r="D145" s="37"/>
      <c r="E145" s="37"/>
      <c r="F145" s="37"/>
      <c r="G145" s="37"/>
    </row>
    <row r="146" spans="1:7" ht="15.6" x14ac:dyDescent="0.3">
      <c r="A146" s="8"/>
      <c r="B146" s="91" t="s">
        <v>84</v>
      </c>
      <c r="C146" s="91"/>
      <c r="D146" s="37"/>
      <c r="E146" s="37"/>
      <c r="F146" s="37"/>
      <c r="G146" s="37"/>
    </row>
    <row r="147" spans="1:7" ht="15.6" x14ac:dyDescent="0.3">
      <c r="A147" s="8"/>
      <c r="B147" s="91" t="s">
        <v>105</v>
      </c>
      <c r="C147" s="91"/>
      <c r="D147" s="37"/>
      <c r="E147" s="37"/>
      <c r="F147" s="37"/>
      <c r="G147" s="37"/>
    </row>
    <row r="148" spans="1:7" ht="15.6" x14ac:dyDescent="0.3">
      <c r="A148" s="8"/>
      <c r="B148" s="91" t="s">
        <v>87</v>
      </c>
      <c r="C148" s="91"/>
      <c r="D148" s="37"/>
      <c r="E148" s="37"/>
      <c r="F148" s="37"/>
      <c r="G148" s="37"/>
    </row>
    <row r="149" spans="1:7" ht="15.6" x14ac:dyDescent="0.3">
      <c r="A149" s="8"/>
      <c r="B149" s="91" t="s">
        <v>88</v>
      </c>
      <c r="C149" s="91"/>
      <c r="D149" s="37"/>
      <c r="E149" s="37"/>
      <c r="F149" s="37"/>
      <c r="G149" s="37"/>
    </row>
    <row r="150" spans="1:7" ht="15.6" x14ac:dyDescent="0.3">
      <c r="A150" s="8" t="s">
        <v>80</v>
      </c>
      <c r="B150" s="91" t="s">
        <v>106</v>
      </c>
      <c r="C150" s="91"/>
      <c r="D150" s="37"/>
      <c r="E150" s="37"/>
      <c r="F150" s="37"/>
      <c r="G150" s="37"/>
    </row>
    <row r="151" spans="1:7" ht="15.6" x14ac:dyDescent="0.3">
      <c r="A151" s="8">
        <v>1</v>
      </c>
      <c r="B151" s="91" t="s">
        <v>107</v>
      </c>
      <c r="C151" s="91"/>
      <c r="D151" s="37"/>
      <c r="E151" s="37"/>
      <c r="F151" s="37"/>
      <c r="G151" s="37"/>
    </row>
    <row r="152" spans="1:7" ht="15.6" x14ac:dyDescent="0.3">
      <c r="A152" s="8">
        <v>1.1000000000000001</v>
      </c>
      <c r="B152" s="91" t="s">
        <v>108</v>
      </c>
      <c r="C152" s="91"/>
      <c r="D152" s="37"/>
      <c r="E152" s="37"/>
      <c r="F152" s="37"/>
      <c r="G152" s="37"/>
    </row>
    <row r="153" spans="1:7" ht="15.6" x14ac:dyDescent="0.3">
      <c r="A153" s="8">
        <v>1.2</v>
      </c>
      <c r="B153" s="91" t="s">
        <v>109</v>
      </c>
      <c r="C153" s="91"/>
      <c r="D153" s="37"/>
      <c r="E153" s="37"/>
      <c r="F153" s="37"/>
      <c r="G153" s="37"/>
    </row>
    <row r="154" spans="1:7" ht="15.6" x14ac:dyDescent="0.3">
      <c r="A154" s="8"/>
      <c r="B154" s="91" t="s">
        <v>161</v>
      </c>
      <c r="C154" s="91"/>
      <c r="D154" s="37"/>
      <c r="E154" s="37"/>
      <c r="F154" s="37"/>
      <c r="G154" s="37"/>
    </row>
    <row r="155" spans="1:7" ht="15.6" x14ac:dyDescent="0.3">
      <c r="A155" s="8" t="s">
        <v>93</v>
      </c>
      <c r="B155" s="91" t="s">
        <v>110</v>
      </c>
      <c r="C155" s="91"/>
      <c r="D155" s="37"/>
      <c r="E155" s="37"/>
      <c r="F155" s="37"/>
      <c r="G155" s="37"/>
    </row>
    <row r="156" spans="1:7" ht="15.6" x14ac:dyDescent="0.3">
      <c r="A156" s="8">
        <v>1</v>
      </c>
      <c r="B156" s="91" t="s">
        <v>104</v>
      </c>
      <c r="C156" s="91"/>
      <c r="D156" s="37"/>
      <c r="E156" s="37"/>
      <c r="F156" s="37"/>
      <c r="G156" s="37"/>
    </row>
    <row r="157" spans="1:7" ht="15.6" x14ac:dyDescent="0.3">
      <c r="A157" s="8">
        <v>1.1000000000000001</v>
      </c>
      <c r="B157" s="91" t="s">
        <v>108</v>
      </c>
      <c r="C157" s="91"/>
      <c r="D157" s="37"/>
      <c r="E157" s="37"/>
      <c r="F157" s="37"/>
      <c r="G157" s="37"/>
    </row>
    <row r="158" spans="1:7" ht="15.6" x14ac:dyDescent="0.3">
      <c r="A158" s="8">
        <v>1.2</v>
      </c>
      <c r="B158" s="91" t="s">
        <v>109</v>
      </c>
      <c r="C158" s="91"/>
      <c r="D158" s="37"/>
      <c r="E158" s="37"/>
      <c r="F158" s="37"/>
      <c r="G158" s="37"/>
    </row>
    <row r="159" spans="1:7" ht="15.6" x14ac:dyDescent="0.3">
      <c r="A159" s="8"/>
      <c r="B159" s="91" t="s">
        <v>161</v>
      </c>
      <c r="C159" s="91"/>
      <c r="D159" s="44"/>
      <c r="E159" s="44"/>
      <c r="F159" s="44"/>
      <c r="G159" s="44"/>
    </row>
    <row r="160" spans="1:7" ht="18.75" customHeight="1" x14ac:dyDescent="0.3">
      <c r="A160" s="92"/>
      <c r="B160" s="92"/>
      <c r="C160" s="84" t="s">
        <v>317</v>
      </c>
      <c r="D160" s="84"/>
      <c r="E160" s="84"/>
      <c r="F160" s="84"/>
      <c r="G160" s="84"/>
    </row>
    <row r="161" spans="1:7" ht="15.75" customHeight="1" x14ac:dyDescent="0.3">
      <c r="A161" s="85" t="s">
        <v>145</v>
      </c>
      <c r="B161" s="85"/>
      <c r="C161" s="85" t="s">
        <v>125</v>
      </c>
      <c r="D161" s="85"/>
      <c r="E161" s="85"/>
      <c r="F161" s="85"/>
      <c r="G161" s="85"/>
    </row>
    <row r="162" spans="1:7" ht="15.75" customHeight="1" x14ac:dyDescent="0.3">
      <c r="A162" s="85" t="s">
        <v>124</v>
      </c>
      <c r="B162" s="85"/>
      <c r="C162" s="86" t="s">
        <v>126</v>
      </c>
      <c r="D162" s="86"/>
      <c r="E162" s="86"/>
      <c r="F162" s="86"/>
      <c r="G162" s="86"/>
    </row>
    <row r="163" spans="1:7" x14ac:dyDescent="0.3">
      <c r="A163" s="64"/>
      <c r="B163" s="64"/>
      <c r="C163" s="64"/>
      <c r="D163" s="64"/>
      <c r="E163" s="64"/>
      <c r="F163" s="64"/>
      <c r="G163" s="64"/>
    </row>
    <row r="164" spans="1:7" x14ac:dyDescent="0.3">
      <c r="A164" s="65"/>
      <c r="B164" s="65"/>
      <c r="C164" s="65"/>
      <c r="D164" s="65"/>
      <c r="E164" s="65"/>
      <c r="F164" s="65"/>
      <c r="G164" s="65"/>
    </row>
    <row r="165" spans="1:7" x14ac:dyDescent="0.3">
      <c r="A165" s="65"/>
      <c r="B165" s="65"/>
      <c r="C165" s="65"/>
      <c r="D165" s="65"/>
      <c r="E165" s="65"/>
      <c r="F165" s="65"/>
      <c r="G165" s="65"/>
    </row>
    <row r="166" spans="1:7" x14ac:dyDescent="0.3">
      <c r="A166" s="65"/>
      <c r="B166" s="65"/>
      <c r="C166" s="65"/>
      <c r="D166" s="65"/>
      <c r="E166" s="65"/>
      <c r="F166" s="65"/>
      <c r="G166" s="65"/>
    </row>
    <row r="167" spans="1:7" ht="16.8" x14ac:dyDescent="0.3">
      <c r="A167" s="78" t="s">
        <v>318</v>
      </c>
      <c r="B167" s="78"/>
      <c r="C167" s="63"/>
      <c r="D167" s="78" t="s">
        <v>316</v>
      </c>
      <c r="E167" s="78"/>
      <c r="F167" s="78"/>
      <c r="G167" s="78"/>
    </row>
    <row r="168" spans="1:7" x14ac:dyDescent="0.3">
      <c r="A168" s="65"/>
      <c r="B168" s="65"/>
      <c r="C168" s="65"/>
      <c r="D168" s="65"/>
      <c r="E168" s="65"/>
      <c r="F168" s="65"/>
      <c r="G168" s="65"/>
    </row>
    <row r="169" spans="1:7" x14ac:dyDescent="0.3">
      <c r="A169" s="65"/>
      <c r="B169" s="65"/>
      <c r="C169" s="65"/>
      <c r="D169" s="65"/>
      <c r="E169" s="65"/>
      <c r="F169" s="65"/>
      <c r="G169" s="65"/>
    </row>
    <row r="170" spans="1:7" x14ac:dyDescent="0.3">
      <c r="A170" s="65"/>
      <c r="B170" s="65"/>
      <c r="C170" s="65"/>
      <c r="D170" s="65"/>
      <c r="E170" s="65"/>
      <c r="F170" s="65"/>
      <c r="G170" s="65"/>
    </row>
  </sheetData>
  <mergeCells count="164">
    <mergeCell ref="A1:E1"/>
    <mergeCell ref="A2:E2"/>
    <mergeCell ref="F1:G1"/>
    <mergeCell ref="B14:C14"/>
    <mergeCell ref="B15:C15"/>
    <mergeCell ref="B16:C16"/>
    <mergeCell ref="B9:C9"/>
    <mergeCell ref="B10:C10"/>
    <mergeCell ref="B11:C11"/>
    <mergeCell ref="B12:C12"/>
    <mergeCell ref="B13:C13"/>
    <mergeCell ref="B26:C26"/>
    <mergeCell ref="A5:G5"/>
    <mergeCell ref="A6:G6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67:C67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A167:B167"/>
    <mergeCell ref="D167:G167"/>
    <mergeCell ref="B157:C157"/>
    <mergeCell ref="B158:C158"/>
    <mergeCell ref="B159:C159"/>
    <mergeCell ref="A160:B160"/>
    <mergeCell ref="A161:B161"/>
    <mergeCell ref="A162:B162"/>
    <mergeCell ref="C160:G160"/>
    <mergeCell ref="C161:G161"/>
    <mergeCell ref="C162:G162"/>
  </mergeCells>
  <hyperlinks>
    <hyperlink ref="B18" location="_ftn1" display="_ftn1" xr:uid="{00000000-0004-0000-0200-000000000000}"/>
  </hyperlinks>
  <pageMargins left="0.33" right="0.22" top="0.39" bottom="0.44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8"/>
  <sheetViews>
    <sheetView workbookViewId="0">
      <selection activeCell="B162" sqref="B162"/>
    </sheetView>
  </sheetViews>
  <sheetFormatPr defaultRowHeight="14.4" x14ac:dyDescent="0.3"/>
  <cols>
    <col min="2" max="2" width="45.44140625" customWidth="1"/>
    <col min="3" max="3" width="19.6640625" customWidth="1"/>
    <col min="4" max="4" width="16.33203125" customWidth="1"/>
    <col min="5" max="5" width="21.88671875" customWidth="1"/>
  </cols>
  <sheetData>
    <row r="1" spans="1:5" ht="19.5" customHeight="1" x14ac:dyDescent="0.3">
      <c r="A1" s="79" t="s">
        <v>128</v>
      </c>
      <c r="B1" s="79"/>
      <c r="C1" s="98" t="s">
        <v>162</v>
      </c>
      <c r="D1" s="98"/>
      <c r="E1" s="5"/>
    </row>
    <row r="2" spans="1:5" ht="17.25" customHeight="1" x14ac:dyDescent="0.3">
      <c r="A2" s="89" t="s">
        <v>241</v>
      </c>
      <c r="B2" s="89"/>
      <c r="C2" s="30"/>
    </row>
    <row r="3" spans="1:5" ht="15.6" x14ac:dyDescent="0.3">
      <c r="A3" s="27"/>
    </row>
    <row r="4" spans="1:5" ht="17.399999999999999" x14ac:dyDescent="0.3">
      <c r="A4" s="101" t="s">
        <v>163</v>
      </c>
      <c r="B4" s="101"/>
      <c r="C4" s="101"/>
      <c r="D4" s="101"/>
    </row>
    <row r="5" spans="1:5" ht="17.399999999999999" x14ac:dyDescent="0.3">
      <c r="A5" s="101" t="s">
        <v>319</v>
      </c>
      <c r="B5" s="101"/>
      <c r="C5" s="101"/>
      <c r="D5" s="101"/>
    </row>
    <row r="7" spans="1:5" ht="15.6" x14ac:dyDescent="0.3">
      <c r="D7" s="28" t="s">
        <v>164</v>
      </c>
    </row>
    <row r="8" spans="1:5" ht="17.399999999999999" x14ac:dyDescent="0.3">
      <c r="A8" s="32" t="s">
        <v>1</v>
      </c>
      <c r="B8" s="32" t="s">
        <v>2</v>
      </c>
      <c r="C8" s="32" t="s">
        <v>165</v>
      </c>
      <c r="D8" s="32" t="s">
        <v>166</v>
      </c>
    </row>
    <row r="9" spans="1:5" ht="31.2" x14ac:dyDescent="0.3">
      <c r="A9" s="22" t="s">
        <v>6</v>
      </c>
      <c r="B9" s="21" t="s">
        <v>167</v>
      </c>
      <c r="C9" s="21"/>
      <c r="D9" s="21"/>
    </row>
    <row r="10" spans="1:5" ht="15.6" x14ac:dyDescent="0.3">
      <c r="A10" s="17" t="s">
        <v>6</v>
      </c>
      <c r="B10" s="18" t="s">
        <v>7</v>
      </c>
      <c r="C10" s="21"/>
      <c r="D10" s="21"/>
    </row>
    <row r="11" spans="1:5" ht="15.6" x14ac:dyDescent="0.3">
      <c r="A11" s="17">
        <v>1</v>
      </c>
      <c r="B11" s="18" t="s">
        <v>8</v>
      </c>
      <c r="C11" s="19"/>
      <c r="D11" s="19"/>
    </row>
    <row r="12" spans="1:5" ht="15.6" x14ac:dyDescent="0.3">
      <c r="A12" s="8">
        <v>1.1000000000000001</v>
      </c>
      <c r="B12" s="19" t="s">
        <v>9</v>
      </c>
      <c r="C12" s="19"/>
      <c r="D12" s="19"/>
    </row>
    <row r="13" spans="1:5" ht="15.6" x14ac:dyDescent="0.3">
      <c r="A13" s="8">
        <v>1.2</v>
      </c>
      <c r="B13" s="19" t="s">
        <v>49</v>
      </c>
      <c r="C13" s="19"/>
      <c r="D13" s="19"/>
    </row>
    <row r="14" spans="1:5" ht="15.6" x14ac:dyDescent="0.3">
      <c r="A14" s="8">
        <v>1.3</v>
      </c>
      <c r="B14" s="19" t="s">
        <v>11</v>
      </c>
      <c r="C14" s="19"/>
      <c r="D14" s="19"/>
    </row>
    <row r="15" spans="1:5" ht="15.6" x14ac:dyDescent="0.3">
      <c r="A15" s="8">
        <v>1.4</v>
      </c>
      <c r="B15" s="19" t="s">
        <v>12</v>
      </c>
      <c r="C15" s="19"/>
      <c r="D15" s="19"/>
    </row>
    <row r="16" spans="1:5" ht="15.6" x14ac:dyDescent="0.3">
      <c r="A16" s="8">
        <v>1.5</v>
      </c>
      <c r="B16" s="20" t="s">
        <v>13</v>
      </c>
      <c r="C16" s="19"/>
      <c r="D16" s="19"/>
    </row>
    <row r="17" spans="1:4" ht="15.6" x14ac:dyDescent="0.3">
      <c r="A17" s="8">
        <v>1.6</v>
      </c>
      <c r="B17" s="19" t="s">
        <v>14</v>
      </c>
      <c r="C17" s="19"/>
      <c r="D17" s="19"/>
    </row>
    <row r="18" spans="1:4" ht="15.6" x14ac:dyDescent="0.3">
      <c r="A18" s="11"/>
      <c r="B18" s="19" t="s">
        <v>15</v>
      </c>
      <c r="C18" s="19"/>
      <c r="D18" s="19"/>
    </row>
    <row r="19" spans="1:4" ht="15.6" x14ac:dyDescent="0.3">
      <c r="A19" s="11"/>
      <c r="B19" s="19" t="s">
        <v>16</v>
      </c>
      <c r="C19" s="19"/>
      <c r="D19" s="19"/>
    </row>
    <row r="20" spans="1:4" ht="15.6" x14ac:dyDescent="0.3">
      <c r="A20" s="11"/>
      <c r="B20" s="29" t="s">
        <v>168</v>
      </c>
      <c r="C20" s="19"/>
      <c r="D20" s="19"/>
    </row>
    <row r="21" spans="1:4" ht="15.6" x14ac:dyDescent="0.3">
      <c r="A21" s="11"/>
      <c r="B21" s="19" t="s">
        <v>134</v>
      </c>
      <c r="C21" s="19"/>
      <c r="D21" s="19"/>
    </row>
    <row r="22" spans="1:4" ht="15.6" x14ac:dyDescent="0.3">
      <c r="A22" s="8">
        <v>1.7</v>
      </c>
      <c r="B22" s="19" t="s">
        <v>19</v>
      </c>
      <c r="C22" s="21"/>
      <c r="D22" s="21"/>
    </row>
    <row r="23" spans="1:4" ht="46.8" x14ac:dyDescent="0.3">
      <c r="A23" s="8">
        <v>1.8</v>
      </c>
      <c r="B23" s="10" t="s">
        <v>169</v>
      </c>
      <c r="C23" s="19"/>
      <c r="D23" s="19"/>
    </row>
    <row r="24" spans="1:4" ht="35.25" customHeight="1" x14ac:dyDescent="0.3">
      <c r="A24" s="17">
        <v>2</v>
      </c>
      <c r="B24" s="21" t="s">
        <v>202</v>
      </c>
      <c r="C24" s="44"/>
      <c r="D24" s="19"/>
    </row>
    <row r="25" spans="1:4" ht="15.6" x14ac:dyDescent="0.3">
      <c r="A25" s="17">
        <v>2.1</v>
      </c>
      <c r="B25" s="21" t="s">
        <v>228</v>
      </c>
      <c r="C25" s="44"/>
      <c r="D25" s="19"/>
    </row>
    <row r="26" spans="1:4" ht="15.6" x14ac:dyDescent="0.3">
      <c r="A26" s="8" t="s">
        <v>22</v>
      </c>
      <c r="B26" s="19" t="s">
        <v>9</v>
      </c>
      <c r="C26" s="44"/>
      <c r="D26" s="19"/>
    </row>
    <row r="27" spans="1:4" ht="15.6" x14ac:dyDescent="0.3">
      <c r="A27" s="8" t="s">
        <v>23</v>
      </c>
      <c r="B27" s="19" t="s">
        <v>203</v>
      </c>
      <c r="C27" s="44"/>
      <c r="D27" s="19"/>
    </row>
    <row r="28" spans="1:4" ht="15.6" x14ac:dyDescent="0.3">
      <c r="A28" s="8" t="s">
        <v>24</v>
      </c>
      <c r="B28" s="19" t="s">
        <v>11</v>
      </c>
      <c r="C28" s="44"/>
      <c r="D28" s="19"/>
    </row>
    <row r="29" spans="1:4" ht="15.6" x14ac:dyDescent="0.3">
      <c r="A29" s="8" t="s">
        <v>25</v>
      </c>
      <c r="B29" s="19" t="s">
        <v>12</v>
      </c>
      <c r="C29" s="44"/>
      <c r="D29" s="19"/>
    </row>
    <row r="30" spans="1:4" ht="18.600000000000001" x14ac:dyDescent="0.3">
      <c r="A30" s="8" t="s">
        <v>26</v>
      </c>
      <c r="B30" s="19" t="s">
        <v>170</v>
      </c>
      <c r="C30" s="44"/>
      <c r="D30" s="19"/>
    </row>
    <row r="31" spans="1:4" ht="15.6" x14ac:dyDescent="0.3">
      <c r="A31" s="8" t="s">
        <v>28</v>
      </c>
      <c r="B31" s="19" t="s">
        <v>14</v>
      </c>
      <c r="C31" s="44"/>
      <c r="D31" s="19"/>
    </row>
    <row r="32" spans="1:4" ht="31.2" x14ac:dyDescent="0.3">
      <c r="A32" s="11"/>
      <c r="B32" s="19" t="s">
        <v>29</v>
      </c>
      <c r="C32" s="44"/>
      <c r="D32" s="19"/>
    </row>
    <row r="33" spans="1:4" ht="15.6" x14ac:dyDescent="0.3">
      <c r="A33" s="11"/>
      <c r="B33" s="19" t="s">
        <v>30</v>
      </c>
      <c r="C33" s="44"/>
      <c r="D33" s="19"/>
    </row>
    <row r="34" spans="1:4" ht="15.6" x14ac:dyDescent="0.3">
      <c r="A34" s="11"/>
      <c r="B34" s="19" t="s">
        <v>31</v>
      </c>
      <c r="C34" s="50"/>
      <c r="D34" s="19"/>
    </row>
    <row r="35" spans="1:4" ht="15.6" x14ac:dyDescent="0.3">
      <c r="A35" s="22"/>
      <c r="B35" s="19" t="s">
        <v>32</v>
      </c>
      <c r="C35" s="44"/>
      <c r="D35" s="21"/>
    </row>
    <row r="36" spans="1:4" ht="15.6" x14ac:dyDescent="0.3">
      <c r="A36" s="11"/>
      <c r="B36" s="19" t="s">
        <v>33</v>
      </c>
      <c r="C36" s="50"/>
      <c r="D36" s="19"/>
    </row>
    <row r="37" spans="1:4" ht="15.6" x14ac:dyDescent="0.3">
      <c r="A37" s="8" t="s">
        <v>34</v>
      </c>
      <c r="B37" s="19" t="s">
        <v>19</v>
      </c>
      <c r="C37" s="44"/>
      <c r="D37" s="19"/>
    </row>
    <row r="38" spans="1:4" ht="15.6" x14ac:dyDescent="0.3">
      <c r="A38" s="11"/>
      <c r="B38" s="19" t="s">
        <v>21</v>
      </c>
      <c r="C38" s="19"/>
      <c r="D38" s="19"/>
    </row>
    <row r="39" spans="1:4" ht="31.2" x14ac:dyDescent="0.3">
      <c r="A39" s="17">
        <v>3</v>
      </c>
      <c r="B39" s="21" t="s">
        <v>171</v>
      </c>
      <c r="C39" s="19"/>
      <c r="D39" s="19"/>
    </row>
    <row r="40" spans="1:4" ht="15.6" x14ac:dyDescent="0.3">
      <c r="A40" s="17">
        <v>3.1</v>
      </c>
      <c r="B40" s="21" t="s">
        <v>21</v>
      </c>
      <c r="C40" s="19"/>
      <c r="D40" s="19"/>
    </row>
    <row r="41" spans="1:4" ht="15.6" x14ac:dyDescent="0.3">
      <c r="A41" s="8" t="s">
        <v>36</v>
      </c>
      <c r="B41" s="19" t="s">
        <v>9</v>
      </c>
      <c r="C41" s="19"/>
      <c r="D41" s="19"/>
    </row>
    <row r="42" spans="1:4" ht="15.6" x14ac:dyDescent="0.3">
      <c r="A42" s="8" t="s">
        <v>37</v>
      </c>
      <c r="B42" s="19" t="s">
        <v>11</v>
      </c>
      <c r="C42" s="19"/>
      <c r="D42" s="19"/>
    </row>
    <row r="43" spans="1:4" ht="15.6" x14ac:dyDescent="0.3">
      <c r="A43" s="8" t="s">
        <v>38</v>
      </c>
      <c r="B43" s="19" t="s">
        <v>12</v>
      </c>
      <c r="C43" s="19"/>
      <c r="D43" s="19"/>
    </row>
    <row r="44" spans="1:4" ht="18.600000000000001" x14ac:dyDescent="0.3">
      <c r="A44" s="8" t="s">
        <v>39</v>
      </c>
      <c r="B44" s="19" t="s">
        <v>170</v>
      </c>
      <c r="C44" s="19"/>
      <c r="D44" s="19"/>
    </row>
    <row r="45" spans="1:4" ht="15.6" x14ac:dyDescent="0.3">
      <c r="A45" s="8" t="s">
        <v>40</v>
      </c>
      <c r="B45" s="19" t="s">
        <v>14</v>
      </c>
      <c r="C45" s="19"/>
      <c r="D45" s="19"/>
    </row>
    <row r="46" spans="1:4" ht="15.6" x14ac:dyDescent="0.3">
      <c r="A46" s="11"/>
      <c r="B46" s="19" t="s">
        <v>41</v>
      </c>
      <c r="C46" s="19"/>
      <c r="D46" s="19"/>
    </row>
    <row r="47" spans="1:4" ht="15.6" x14ac:dyDescent="0.3">
      <c r="A47" s="11"/>
      <c r="B47" s="19" t="s">
        <v>42</v>
      </c>
      <c r="C47" s="19"/>
      <c r="D47" s="19"/>
    </row>
    <row r="48" spans="1:4" ht="15.6" x14ac:dyDescent="0.3">
      <c r="A48" s="11"/>
      <c r="B48" s="19" t="s">
        <v>43</v>
      </c>
      <c r="C48" s="19"/>
      <c r="D48" s="19"/>
    </row>
    <row r="49" spans="1:4" ht="15.6" x14ac:dyDescent="0.3">
      <c r="A49" s="8" t="s">
        <v>44</v>
      </c>
      <c r="B49" s="19" t="s">
        <v>19</v>
      </c>
      <c r="C49" s="19"/>
      <c r="D49" s="19"/>
    </row>
    <row r="50" spans="1:4" ht="15.6" x14ac:dyDescent="0.3">
      <c r="A50" s="11"/>
      <c r="B50" s="19" t="s">
        <v>21</v>
      </c>
      <c r="C50" s="19"/>
      <c r="D50" s="19"/>
    </row>
    <row r="51" spans="1:4" ht="15.6" x14ac:dyDescent="0.3">
      <c r="A51" s="22">
        <v>4</v>
      </c>
      <c r="B51" s="21" t="s">
        <v>206</v>
      </c>
      <c r="C51" s="50"/>
      <c r="D51" s="19"/>
    </row>
    <row r="52" spans="1:4" ht="15.6" x14ac:dyDescent="0.3">
      <c r="A52" s="22" t="s">
        <v>46</v>
      </c>
      <c r="B52" s="21" t="s">
        <v>228</v>
      </c>
      <c r="C52" s="44"/>
      <c r="D52" s="19"/>
    </row>
    <row r="53" spans="1:4" ht="15.6" x14ac:dyDescent="0.3">
      <c r="A53" s="8" t="s">
        <v>47</v>
      </c>
      <c r="B53" s="19" t="s">
        <v>9</v>
      </c>
      <c r="C53" s="44"/>
      <c r="D53" s="19"/>
    </row>
    <row r="54" spans="1:4" ht="35.25" customHeight="1" x14ac:dyDescent="0.3">
      <c r="A54" s="8" t="s">
        <v>48</v>
      </c>
      <c r="B54" s="19" t="s">
        <v>207</v>
      </c>
      <c r="C54" s="19"/>
      <c r="D54" s="19"/>
    </row>
    <row r="55" spans="1:4" ht="15.6" x14ac:dyDescent="0.3">
      <c r="A55" s="8" t="s">
        <v>50</v>
      </c>
      <c r="B55" s="19" t="s">
        <v>11</v>
      </c>
      <c r="C55" s="44"/>
      <c r="D55" s="19"/>
    </row>
    <row r="56" spans="1:4" ht="15.6" x14ac:dyDescent="0.3">
      <c r="A56" s="8" t="s">
        <v>51</v>
      </c>
      <c r="B56" s="19" t="s">
        <v>12</v>
      </c>
      <c r="C56" s="44"/>
      <c r="D56" s="19"/>
    </row>
    <row r="57" spans="1:4" ht="18.600000000000001" x14ac:dyDescent="0.3">
      <c r="A57" s="8" t="s">
        <v>52</v>
      </c>
      <c r="B57" s="19" t="s">
        <v>170</v>
      </c>
      <c r="C57" s="44"/>
      <c r="D57" s="21"/>
    </row>
    <row r="58" spans="1:4" ht="15.6" x14ac:dyDescent="0.3">
      <c r="A58" s="8" t="s">
        <v>54</v>
      </c>
      <c r="B58" s="19" t="s">
        <v>14</v>
      </c>
      <c r="C58" s="50"/>
      <c r="D58" s="21"/>
    </row>
    <row r="59" spans="1:4" ht="15.6" x14ac:dyDescent="0.3">
      <c r="A59" s="11"/>
      <c r="B59" s="19" t="s">
        <v>55</v>
      </c>
      <c r="C59" s="44"/>
      <c r="D59" s="19"/>
    </row>
    <row r="60" spans="1:4" ht="15.6" x14ac:dyDescent="0.3">
      <c r="A60" s="11"/>
      <c r="B60" s="19" t="s">
        <v>56</v>
      </c>
      <c r="C60" s="44"/>
      <c r="D60" s="19"/>
    </row>
    <row r="61" spans="1:4" ht="15.6" x14ac:dyDescent="0.3">
      <c r="A61" s="11"/>
      <c r="B61" s="19" t="s">
        <v>30</v>
      </c>
      <c r="C61" s="44"/>
      <c r="D61" s="19"/>
    </row>
    <row r="62" spans="1:4" ht="15.6" x14ac:dyDescent="0.3">
      <c r="A62" s="11"/>
      <c r="B62" s="19" t="s">
        <v>32</v>
      </c>
      <c r="C62" s="50"/>
      <c r="D62" s="19"/>
    </row>
    <row r="63" spans="1:4" ht="31.5" customHeight="1" x14ac:dyDescent="0.3">
      <c r="A63" s="11"/>
      <c r="B63" s="19" t="s">
        <v>208</v>
      </c>
      <c r="C63" s="44"/>
      <c r="D63" s="19"/>
    </row>
    <row r="64" spans="1:4" ht="15.6" x14ac:dyDescent="0.3">
      <c r="A64" s="8" t="s">
        <v>58</v>
      </c>
      <c r="B64" s="19" t="s">
        <v>19</v>
      </c>
      <c r="C64" s="62"/>
      <c r="D64" s="19"/>
    </row>
    <row r="65" spans="1:4" ht="29.25" customHeight="1" x14ac:dyDescent="0.3">
      <c r="A65" s="22">
        <v>5</v>
      </c>
      <c r="B65" s="21" t="s">
        <v>209</v>
      </c>
      <c r="C65" s="21"/>
      <c r="D65" s="19"/>
    </row>
    <row r="66" spans="1:4" ht="15.6" x14ac:dyDescent="0.3">
      <c r="A66" s="22">
        <v>5.0999999999999996</v>
      </c>
      <c r="B66" s="21" t="s">
        <v>228</v>
      </c>
      <c r="C66" s="44"/>
      <c r="D66" s="19"/>
    </row>
    <row r="67" spans="1:4" ht="15.6" x14ac:dyDescent="0.3">
      <c r="A67" s="8" t="s">
        <v>60</v>
      </c>
      <c r="B67" s="19" t="s">
        <v>9</v>
      </c>
      <c r="C67" s="44"/>
      <c r="D67" s="19"/>
    </row>
    <row r="68" spans="1:4" ht="32.25" customHeight="1" x14ac:dyDescent="0.3">
      <c r="A68" s="8" t="s">
        <v>61</v>
      </c>
      <c r="B68" s="19" t="s">
        <v>234</v>
      </c>
      <c r="C68" s="44"/>
      <c r="D68" s="19"/>
    </row>
    <row r="69" spans="1:4" ht="15.6" x14ac:dyDescent="0.3">
      <c r="A69" s="8" t="s">
        <v>62</v>
      </c>
      <c r="B69" s="19" t="s">
        <v>11</v>
      </c>
      <c r="C69" s="44"/>
      <c r="D69" s="19"/>
    </row>
    <row r="70" spans="1:4" ht="15.6" x14ac:dyDescent="0.3">
      <c r="A70" s="8" t="s">
        <v>63</v>
      </c>
      <c r="B70" s="19" t="s">
        <v>12</v>
      </c>
      <c r="C70" s="44"/>
      <c r="D70" s="21"/>
    </row>
    <row r="71" spans="1:4" ht="18.600000000000001" x14ac:dyDescent="0.3">
      <c r="A71" s="8" t="s">
        <v>64</v>
      </c>
      <c r="B71" s="19" t="s">
        <v>170</v>
      </c>
      <c r="C71" s="44"/>
      <c r="D71" s="19"/>
    </row>
    <row r="72" spans="1:4" ht="15.6" x14ac:dyDescent="0.3">
      <c r="A72" s="8" t="s">
        <v>65</v>
      </c>
      <c r="B72" s="19" t="s">
        <v>14</v>
      </c>
      <c r="C72" s="44"/>
      <c r="D72" s="19"/>
    </row>
    <row r="73" spans="1:4" ht="31.2" x14ac:dyDescent="0.3">
      <c r="A73" s="22"/>
      <c r="B73" s="19" t="s">
        <v>66</v>
      </c>
      <c r="C73" s="44"/>
      <c r="D73" s="19"/>
    </row>
    <row r="74" spans="1:4" ht="15.6" x14ac:dyDescent="0.3">
      <c r="A74" s="22"/>
      <c r="B74" s="19" t="s">
        <v>30</v>
      </c>
      <c r="C74" s="44"/>
      <c r="D74" s="19"/>
    </row>
    <row r="75" spans="1:4" ht="15.6" x14ac:dyDescent="0.3">
      <c r="A75" s="22"/>
      <c r="B75" s="19" t="s">
        <v>67</v>
      </c>
      <c r="C75" s="44"/>
      <c r="D75" s="19"/>
    </row>
    <row r="76" spans="1:4" ht="15.6" x14ac:dyDescent="0.3">
      <c r="A76" s="22"/>
      <c r="B76" s="19" t="s">
        <v>32</v>
      </c>
      <c r="C76" s="44"/>
      <c r="D76" s="19"/>
    </row>
    <row r="77" spans="1:4" ht="15.6" x14ac:dyDescent="0.3">
      <c r="A77" s="22"/>
      <c r="B77" s="19" t="s">
        <v>57</v>
      </c>
      <c r="C77" s="44"/>
      <c r="D77" s="19"/>
    </row>
    <row r="78" spans="1:4" ht="15.6" x14ac:dyDescent="0.3">
      <c r="A78" s="8" t="s">
        <v>68</v>
      </c>
      <c r="B78" s="19" t="s">
        <v>19</v>
      </c>
      <c r="C78" s="44"/>
      <c r="D78" s="19"/>
    </row>
    <row r="79" spans="1:4" ht="15.6" x14ac:dyDescent="0.3">
      <c r="A79" s="22"/>
      <c r="B79" s="19" t="s">
        <v>21</v>
      </c>
      <c r="C79" s="19"/>
      <c r="D79" s="19"/>
    </row>
    <row r="80" spans="1:4" ht="35.25" customHeight="1" x14ac:dyDescent="0.3">
      <c r="A80" s="22">
        <v>6</v>
      </c>
      <c r="B80" s="95" t="s">
        <v>230</v>
      </c>
      <c r="C80" s="95"/>
      <c r="D80" s="19"/>
    </row>
    <row r="81" spans="1:4" ht="15.6" x14ac:dyDescent="0.3">
      <c r="A81" s="22">
        <v>6.1</v>
      </c>
      <c r="B81" s="21" t="s">
        <v>228</v>
      </c>
      <c r="C81" s="44"/>
      <c r="D81" s="19"/>
    </row>
    <row r="82" spans="1:4" ht="15.6" x14ac:dyDescent="0.3">
      <c r="A82" s="8" t="s">
        <v>70</v>
      </c>
      <c r="B82" s="19" t="s">
        <v>235</v>
      </c>
      <c r="C82" s="44"/>
      <c r="D82" s="19"/>
    </row>
    <row r="83" spans="1:4" ht="31.2" x14ac:dyDescent="0.3">
      <c r="A83" s="8" t="s">
        <v>72</v>
      </c>
      <c r="B83" s="19" t="s">
        <v>232</v>
      </c>
      <c r="C83" s="50"/>
      <c r="D83" s="19"/>
    </row>
    <row r="84" spans="1:4" ht="15.6" x14ac:dyDescent="0.3">
      <c r="A84" s="8" t="s">
        <v>74</v>
      </c>
      <c r="B84" s="19" t="s">
        <v>75</v>
      </c>
      <c r="C84" s="44"/>
      <c r="D84" s="19"/>
    </row>
    <row r="85" spans="1:4" ht="15.6" x14ac:dyDescent="0.3">
      <c r="A85" s="8" t="s">
        <v>76</v>
      </c>
      <c r="B85" s="19" t="s">
        <v>77</v>
      </c>
      <c r="C85" s="44"/>
      <c r="D85" s="19"/>
    </row>
    <row r="86" spans="1:4" ht="15.6" x14ac:dyDescent="0.3">
      <c r="A86" s="8" t="s">
        <v>78</v>
      </c>
      <c r="B86" s="19" t="s">
        <v>79</v>
      </c>
      <c r="C86" s="44"/>
      <c r="D86" s="19"/>
    </row>
    <row r="87" spans="1:4" ht="15.6" x14ac:dyDescent="0.3">
      <c r="A87" s="22" t="s">
        <v>80</v>
      </c>
      <c r="B87" s="21" t="s">
        <v>172</v>
      </c>
      <c r="C87" s="21"/>
      <c r="D87" s="21"/>
    </row>
    <row r="88" spans="1:4" ht="15.6" x14ac:dyDescent="0.3">
      <c r="A88" s="22">
        <v>1</v>
      </c>
      <c r="B88" s="21" t="s">
        <v>173</v>
      </c>
      <c r="C88" s="44"/>
      <c r="D88" s="19"/>
    </row>
    <row r="89" spans="1:4" ht="15.6" x14ac:dyDescent="0.3">
      <c r="A89" s="22">
        <v>1.1000000000000001</v>
      </c>
      <c r="B89" s="19" t="s">
        <v>174</v>
      </c>
      <c r="C89" s="44"/>
      <c r="D89" s="19"/>
    </row>
    <row r="90" spans="1:4" ht="15.6" x14ac:dyDescent="0.3">
      <c r="A90" s="22"/>
      <c r="B90" s="19" t="s">
        <v>175</v>
      </c>
      <c r="C90" s="44"/>
      <c r="D90" s="19"/>
    </row>
    <row r="91" spans="1:4" ht="15.6" x14ac:dyDescent="0.3">
      <c r="A91" s="22"/>
      <c r="B91" s="19" t="s">
        <v>176</v>
      </c>
      <c r="C91" s="44"/>
      <c r="D91" s="19"/>
    </row>
    <row r="92" spans="1:4" ht="15.6" x14ac:dyDescent="0.3">
      <c r="A92" s="22"/>
      <c r="B92" s="19" t="s">
        <v>177</v>
      </c>
      <c r="C92" s="44"/>
      <c r="D92" s="19"/>
    </row>
    <row r="93" spans="1:4" ht="15.6" x14ac:dyDescent="0.3">
      <c r="A93" s="22"/>
      <c r="B93" s="19" t="s">
        <v>178</v>
      </c>
      <c r="C93" s="44"/>
      <c r="D93" s="19"/>
    </row>
    <row r="94" spans="1:4" ht="15.6" x14ac:dyDescent="0.3">
      <c r="A94" s="22"/>
      <c r="B94" s="19" t="s">
        <v>179</v>
      </c>
      <c r="C94" s="44"/>
      <c r="D94" s="19"/>
    </row>
    <row r="95" spans="1:4" ht="15.6" x14ac:dyDescent="0.3">
      <c r="A95" s="22"/>
      <c r="B95" s="19" t="s">
        <v>180</v>
      </c>
      <c r="C95" s="44"/>
      <c r="D95" s="19"/>
    </row>
    <row r="96" spans="1:4" ht="15.6" x14ac:dyDescent="0.3">
      <c r="A96" s="22"/>
      <c r="B96" s="19" t="s">
        <v>181</v>
      </c>
      <c r="C96" s="44"/>
      <c r="D96" s="19"/>
    </row>
    <row r="97" spans="1:5" ht="31.2" x14ac:dyDescent="0.3">
      <c r="A97" s="22"/>
      <c r="B97" s="19" t="s">
        <v>182</v>
      </c>
      <c r="C97" s="44"/>
      <c r="D97" s="19"/>
    </row>
    <row r="98" spans="1:5" ht="15.6" x14ac:dyDescent="0.3">
      <c r="A98" s="22"/>
      <c r="B98" s="19" t="s">
        <v>183</v>
      </c>
      <c r="C98" s="44"/>
      <c r="D98" s="19"/>
    </row>
    <row r="99" spans="1:5" ht="15.6" x14ac:dyDescent="0.3">
      <c r="A99" s="22"/>
      <c r="B99" s="19" t="s">
        <v>184</v>
      </c>
      <c r="C99" s="19"/>
      <c r="D99" s="19"/>
    </row>
    <row r="100" spans="1:5" ht="15.6" x14ac:dyDescent="0.3">
      <c r="A100" s="22">
        <v>1.2</v>
      </c>
      <c r="B100" s="21" t="s">
        <v>185</v>
      </c>
      <c r="C100" s="44"/>
      <c r="D100" s="19"/>
    </row>
    <row r="101" spans="1:5" ht="15.6" x14ac:dyDescent="0.3">
      <c r="A101" s="22"/>
      <c r="B101" s="19" t="s">
        <v>175</v>
      </c>
      <c r="C101" s="44"/>
      <c r="D101" s="19"/>
    </row>
    <row r="102" spans="1:5" ht="15.6" x14ac:dyDescent="0.3">
      <c r="A102" s="22"/>
      <c r="B102" s="19" t="s">
        <v>186</v>
      </c>
      <c r="C102" s="44"/>
      <c r="D102" s="19"/>
      <c r="E102" s="60"/>
    </row>
    <row r="103" spans="1:5" ht="15.6" x14ac:dyDescent="0.3">
      <c r="A103" s="22"/>
      <c r="B103" s="19" t="s">
        <v>177</v>
      </c>
      <c r="C103" s="19"/>
      <c r="D103" s="19"/>
      <c r="E103" s="61"/>
    </row>
    <row r="104" spans="1:5" ht="15.6" x14ac:dyDescent="0.3">
      <c r="A104" s="22"/>
      <c r="B104" s="19" t="s">
        <v>178</v>
      </c>
      <c r="C104" s="19"/>
      <c r="D104" s="19"/>
      <c r="E104" s="41"/>
    </row>
    <row r="105" spans="1:5" ht="15.6" x14ac:dyDescent="0.3">
      <c r="A105" s="22"/>
      <c r="B105" s="19" t="s">
        <v>179</v>
      </c>
      <c r="C105" s="19"/>
      <c r="D105" s="19"/>
    </row>
    <row r="106" spans="1:5" ht="15.6" x14ac:dyDescent="0.3">
      <c r="A106" s="22"/>
      <c r="B106" s="19" t="s">
        <v>180</v>
      </c>
      <c r="C106" s="62"/>
      <c r="D106" s="19"/>
    </row>
    <row r="107" spans="1:5" ht="15.6" x14ac:dyDescent="0.3">
      <c r="A107" s="22"/>
      <c r="B107" s="19" t="s">
        <v>181</v>
      </c>
      <c r="C107" s="62"/>
      <c r="D107" s="19"/>
    </row>
    <row r="108" spans="1:5" ht="31.2" x14ac:dyDescent="0.3">
      <c r="A108" s="22"/>
      <c r="B108" s="19" t="s">
        <v>182</v>
      </c>
      <c r="C108" s="19"/>
      <c r="D108" s="19"/>
    </row>
    <row r="109" spans="1:5" ht="15.6" x14ac:dyDescent="0.3">
      <c r="A109" s="22"/>
      <c r="B109" s="19" t="s">
        <v>183</v>
      </c>
      <c r="C109" s="19"/>
      <c r="D109" s="19"/>
    </row>
    <row r="110" spans="1:5" ht="15.6" x14ac:dyDescent="0.3">
      <c r="A110" s="22"/>
      <c r="B110" s="19" t="s">
        <v>184</v>
      </c>
      <c r="C110" s="62"/>
      <c r="D110" s="19"/>
    </row>
    <row r="111" spans="1:5" ht="31.2" x14ac:dyDescent="0.3">
      <c r="A111" s="22">
        <v>2</v>
      </c>
      <c r="B111" s="19" t="s">
        <v>187</v>
      </c>
      <c r="C111" s="19"/>
      <c r="D111" s="19"/>
    </row>
    <row r="112" spans="1:5" ht="15.6" x14ac:dyDescent="0.3">
      <c r="A112" s="22"/>
      <c r="B112" s="19" t="s">
        <v>188</v>
      </c>
      <c r="C112" s="19"/>
      <c r="D112" s="19"/>
    </row>
    <row r="113" spans="1:4" ht="15.6" x14ac:dyDescent="0.3">
      <c r="A113" s="22"/>
      <c r="B113" s="19" t="s">
        <v>189</v>
      </c>
      <c r="C113" s="19"/>
      <c r="D113" s="19"/>
    </row>
    <row r="114" spans="1:4" ht="15.6" x14ac:dyDescent="0.3">
      <c r="A114" s="22"/>
      <c r="B114" s="19" t="s">
        <v>190</v>
      </c>
      <c r="C114" s="19"/>
      <c r="D114" s="19"/>
    </row>
    <row r="115" spans="1:4" ht="31.2" x14ac:dyDescent="0.3">
      <c r="A115" s="22" t="s">
        <v>93</v>
      </c>
      <c r="B115" s="21" t="s">
        <v>191</v>
      </c>
      <c r="C115" s="19"/>
      <c r="D115" s="19"/>
    </row>
    <row r="116" spans="1:4" ht="15.6" x14ac:dyDescent="0.3">
      <c r="A116" s="22">
        <v>1</v>
      </c>
      <c r="B116" s="21" t="s">
        <v>95</v>
      </c>
      <c r="C116" s="21"/>
      <c r="D116" s="21"/>
    </row>
    <row r="117" spans="1:4" ht="15.6" x14ac:dyDescent="0.3">
      <c r="A117" s="22"/>
      <c r="B117" s="19" t="s">
        <v>192</v>
      </c>
      <c r="C117" s="19"/>
      <c r="D117" s="19"/>
    </row>
    <row r="118" spans="1:4" ht="15.6" x14ac:dyDescent="0.3">
      <c r="A118" s="22"/>
      <c r="B118" s="19" t="s">
        <v>193</v>
      </c>
      <c r="C118" s="19"/>
      <c r="D118" s="19"/>
    </row>
    <row r="119" spans="1:4" ht="15.6" x14ac:dyDescent="0.3">
      <c r="A119" s="22"/>
      <c r="B119" s="19" t="s">
        <v>194</v>
      </c>
      <c r="C119" s="19"/>
      <c r="D119" s="19"/>
    </row>
    <row r="120" spans="1:4" ht="15.6" x14ac:dyDescent="0.3">
      <c r="A120" s="22"/>
      <c r="B120" s="19" t="s">
        <v>194</v>
      </c>
      <c r="C120" s="19"/>
      <c r="D120" s="19"/>
    </row>
    <row r="121" spans="1:4" ht="15.6" x14ac:dyDescent="0.3">
      <c r="A121" s="22"/>
      <c r="B121" s="19" t="s">
        <v>194</v>
      </c>
      <c r="C121" s="19"/>
      <c r="D121" s="19"/>
    </row>
    <row r="122" spans="1:4" ht="15.6" x14ac:dyDescent="0.3">
      <c r="A122" s="22"/>
      <c r="B122" s="19" t="s">
        <v>195</v>
      </c>
      <c r="C122" s="19"/>
      <c r="D122" s="19"/>
    </row>
    <row r="123" spans="1:4" ht="15.6" x14ac:dyDescent="0.3">
      <c r="A123" s="22">
        <v>2</v>
      </c>
      <c r="B123" s="21" t="s">
        <v>196</v>
      </c>
      <c r="C123" s="21"/>
      <c r="D123" s="21"/>
    </row>
    <row r="124" spans="1:4" ht="15.6" x14ac:dyDescent="0.3">
      <c r="A124" s="22"/>
      <c r="B124" s="19" t="s">
        <v>192</v>
      </c>
      <c r="C124" s="19"/>
      <c r="D124" s="19"/>
    </row>
    <row r="125" spans="1:4" ht="15.6" x14ac:dyDescent="0.3">
      <c r="A125" s="22"/>
      <c r="B125" s="19" t="s">
        <v>193</v>
      </c>
      <c r="C125" s="19"/>
      <c r="D125" s="19"/>
    </row>
    <row r="126" spans="1:4" ht="15.6" x14ac:dyDescent="0.3">
      <c r="A126" s="22"/>
      <c r="B126" s="19" t="s">
        <v>194</v>
      </c>
      <c r="C126" s="19"/>
      <c r="D126" s="19"/>
    </row>
    <row r="127" spans="1:4" ht="15.6" x14ac:dyDescent="0.3">
      <c r="A127" s="22"/>
      <c r="B127" s="19" t="s">
        <v>194</v>
      </c>
      <c r="C127" s="19"/>
      <c r="D127" s="19"/>
    </row>
    <row r="128" spans="1:4" ht="15.6" x14ac:dyDescent="0.3">
      <c r="A128" s="22"/>
      <c r="B128" s="19" t="s">
        <v>194</v>
      </c>
      <c r="C128" s="19"/>
      <c r="D128" s="19"/>
    </row>
    <row r="129" spans="1:4" ht="15.6" x14ac:dyDescent="0.3">
      <c r="A129" s="22"/>
      <c r="B129" s="19" t="s">
        <v>195</v>
      </c>
      <c r="C129" s="19"/>
      <c r="D129" s="19"/>
    </row>
    <row r="130" spans="1:4" ht="15.6" x14ac:dyDescent="0.3">
      <c r="A130" s="22">
        <v>3</v>
      </c>
      <c r="B130" s="19" t="s">
        <v>112</v>
      </c>
      <c r="C130" s="19"/>
      <c r="D130" s="19"/>
    </row>
    <row r="131" spans="1:4" ht="15.6" x14ac:dyDescent="0.3">
      <c r="A131" s="22"/>
      <c r="B131" s="19" t="s">
        <v>192</v>
      </c>
      <c r="C131" s="19"/>
      <c r="D131" s="19"/>
    </row>
    <row r="132" spans="1:4" ht="15.6" x14ac:dyDescent="0.3">
      <c r="A132" s="22"/>
      <c r="B132" s="19" t="s">
        <v>193</v>
      </c>
      <c r="C132" s="19"/>
      <c r="D132" s="19"/>
    </row>
    <row r="133" spans="1:4" ht="15.6" x14ac:dyDescent="0.3">
      <c r="A133" s="22"/>
      <c r="B133" s="19" t="s">
        <v>194</v>
      </c>
      <c r="C133" s="19"/>
      <c r="D133" s="19"/>
    </row>
    <row r="134" spans="1:4" ht="15.6" x14ac:dyDescent="0.3">
      <c r="A134" s="22"/>
      <c r="B134" s="19" t="s">
        <v>194</v>
      </c>
      <c r="C134" s="19"/>
      <c r="D134" s="19"/>
    </row>
    <row r="135" spans="1:4" ht="15.6" x14ac:dyDescent="0.3">
      <c r="A135" s="22"/>
      <c r="B135" s="19" t="s">
        <v>194</v>
      </c>
      <c r="C135" s="19"/>
      <c r="D135" s="19"/>
    </row>
    <row r="136" spans="1:4" ht="15.6" x14ac:dyDescent="0.3">
      <c r="A136" s="22"/>
      <c r="B136" s="19" t="s">
        <v>195</v>
      </c>
      <c r="C136" s="19"/>
      <c r="D136" s="19"/>
    </row>
    <row r="137" spans="1:4" ht="15.6" x14ac:dyDescent="0.3">
      <c r="A137" s="22"/>
      <c r="B137" s="19"/>
      <c r="C137" s="19"/>
      <c r="D137" s="19"/>
    </row>
    <row r="138" spans="1:4" ht="15.6" x14ac:dyDescent="0.3">
      <c r="A138" s="22" t="s">
        <v>93</v>
      </c>
      <c r="B138" s="21" t="s">
        <v>114</v>
      </c>
      <c r="C138" s="19"/>
      <c r="D138" s="19"/>
    </row>
    <row r="139" spans="1:4" ht="15.6" x14ac:dyDescent="0.3">
      <c r="A139" s="17">
        <v>1</v>
      </c>
      <c r="B139" s="10" t="s">
        <v>115</v>
      </c>
      <c r="C139" s="44"/>
      <c r="D139" s="19"/>
    </row>
    <row r="140" spans="1:4" ht="15.6" x14ac:dyDescent="0.3">
      <c r="A140" s="17"/>
      <c r="B140" s="10" t="s">
        <v>116</v>
      </c>
      <c r="C140" s="44"/>
      <c r="D140" s="19"/>
    </row>
    <row r="141" spans="1:4" ht="15.6" x14ac:dyDescent="0.3">
      <c r="A141" s="17"/>
      <c r="B141" s="10" t="s">
        <v>117</v>
      </c>
      <c r="C141" s="44"/>
      <c r="D141" s="19"/>
    </row>
    <row r="142" spans="1:4" ht="15.6" x14ac:dyDescent="0.3">
      <c r="A142" s="17"/>
      <c r="B142" s="10" t="s">
        <v>118</v>
      </c>
      <c r="C142" s="44"/>
      <c r="D142" s="19"/>
    </row>
    <row r="143" spans="1:4" ht="15.6" x14ac:dyDescent="0.3">
      <c r="A143" s="17">
        <v>2</v>
      </c>
      <c r="B143" s="10" t="s">
        <v>119</v>
      </c>
      <c r="C143" s="44"/>
      <c r="D143" s="19"/>
    </row>
    <row r="144" spans="1:4" ht="15.6" x14ac:dyDescent="0.3">
      <c r="A144" s="17"/>
      <c r="B144" s="10" t="s">
        <v>116</v>
      </c>
      <c r="C144" s="44"/>
      <c r="D144" s="19"/>
    </row>
    <row r="145" spans="1:4" ht="15.6" x14ac:dyDescent="0.3">
      <c r="A145" s="17"/>
      <c r="B145" s="10" t="s">
        <v>117</v>
      </c>
      <c r="C145" s="44"/>
      <c r="D145" s="19"/>
    </row>
    <row r="146" spans="1:4" ht="15.6" x14ac:dyDescent="0.3">
      <c r="A146" s="17"/>
      <c r="B146" s="10" t="s">
        <v>118</v>
      </c>
      <c r="C146" s="44"/>
      <c r="D146" s="19"/>
    </row>
    <row r="147" spans="1:4" ht="15.6" x14ac:dyDescent="0.3">
      <c r="A147" s="22" t="s">
        <v>197</v>
      </c>
      <c r="B147" s="18" t="s">
        <v>121</v>
      </c>
      <c r="C147" s="19"/>
      <c r="D147" s="19"/>
    </row>
    <row r="148" spans="1:4" ht="31.2" x14ac:dyDescent="0.3">
      <c r="A148" s="17">
        <v>1</v>
      </c>
      <c r="B148" s="10" t="s">
        <v>122</v>
      </c>
      <c r="C148" s="19"/>
      <c r="D148" s="19"/>
    </row>
    <row r="149" spans="1:4" ht="31.2" x14ac:dyDescent="0.3">
      <c r="A149" s="17">
        <v>2</v>
      </c>
      <c r="B149" s="10" t="s">
        <v>198</v>
      </c>
      <c r="C149" s="19"/>
      <c r="D149" s="19"/>
    </row>
    <row r="150" spans="1:4" ht="15.6" x14ac:dyDescent="0.3">
      <c r="A150" s="2"/>
    </row>
    <row r="151" spans="1:4" ht="18" x14ac:dyDescent="0.3">
      <c r="A151" s="14"/>
      <c r="B151" s="102" t="s">
        <v>320</v>
      </c>
      <c r="C151" s="102"/>
      <c r="D151" s="102"/>
    </row>
    <row r="153" spans="1:4" ht="17.399999999999999" x14ac:dyDescent="0.3">
      <c r="A153" s="78" t="s">
        <v>321</v>
      </c>
      <c r="B153" s="78"/>
      <c r="C153" s="78"/>
      <c r="D153" s="78"/>
    </row>
    <row r="154" spans="1:4" ht="17.399999999999999" x14ac:dyDescent="0.35">
      <c r="A154" s="46"/>
      <c r="B154" s="46"/>
      <c r="C154" s="46"/>
    </row>
    <row r="155" spans="1:4" ht="17.399999999999999" x14ac:dyDescent="0.35">
      <c r="A155" s="46"/>
      <c r="B155" s="46"/>
      <c r="C155" s="46"/>
    </row>
    <row r="156" spans="1:4" ht="17.399999999999999" x14ac:dyDescent="0.35">
      <c r="A156" s="46"/>
      <c r="B156" s="46"/>
      <c r="C156" s="46"/>
    </row>
    <row r="157" spans="1:4" ht="17.399999999999999" x14ac:dyDescent="0.35">
      <c r="A157" s="46"/>
      <c r="B157" s="46"/>
      <c r="C157" s="46"/>
    </row>
    <row r="158" spans="1:4" ht="17.399999999999999" x14ac:dyDescent="0.3">
      <c r="A158" s="88" t="s">
        <v>318</v>
      </c>
      <c r="B158" s="88"/>
      <c r="C158" s="88" t="s">
        <v>316</v>
      </c>
      <c r="D158" s="88"/>
    </row>
  </sheetData>
  <mergeCells count="10">
    <mergeCell ref="C158:D158"/>
    <mergeCell ref="A158:B158"/>
    <mergeCell ref="A153:D153"/>
    <mergeCell ref="B80:C80"/>
    <mergeCell ref="B151:D151"/>
    <mergeCell ref="A1:B1"/>
    <mergeCell ref="A2:B2"/>
    <mergeCell ref="A4:D4"/>
    <mergeCell ref="A5:D5"/>
    <mergeCell ref="C1:D1"/>
  </mergeCells>
  <hyperlinks>
    <hyperlink ref="B16" location="_ftn1" display="_ftn1" xr:uid="{00000000-0004-0000-0300-000000000000}"/>
  </hyperlinks>
  <pageMargins left="0.46" right="0.5" top="0.41" bottom="0.3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6.2</vt:lpstr>
      <vt:lpstr>6.3 năm 6 ĐN 2022</vt:lpstr>
      <vt:lpstr>6.4</vt:lpstr>
      <vt:lpstr>6.5</vt:lpstr>
      <vt:lpstr>'6.2'!_ftn1</vt:lpstr>
      <vt:lpstr>'6.2'!_ftnref1</vt:lpstr>
      <vt:lpstr>'6.3 năm 6 ĐN 2022'!_ftnref2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VIET NAM</cp:lastModifiedBy>
  <cp:lastPrinted>2023-10-09T16:24:04Z</cp:lastPrinted>
  <dcterms:created xsi:type="dcterms:W3CDTF">2022-08-02T03:55:33Z</dcterms:created>
  <dcterms:modified xsi:type="dcterms:W3CDTF">2023-10-09T16:27:32Z</dcterms:modified>
</cp:coreProperties>
</file>